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  <sheet name="日本人住民人口集計表 " sheetId="2" r:id="rId2"/>
    <sheet name="外国人住民人口集計表" sheetId="3" r:id="rId3"/>
    <sheet name="外国人混合世帯数" sheetId="4" r:id="rId4"/>
    <sheet name="人口集計表" sheetId="5" r:id="rId5"/>
  </sheets>
  <definedNames/>
  <calcPr fullCalcOnLoad="1"/>
</workbook>
</file>

<file path=xl/sharedStrings.xml><?xml version="1.0" encoding="utf-8"?>
<sst xmlns="http://schemas.openxmlformats.org/spreadsheetml/2006/main" count="605" uniqueCount="71">
  <si>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</si>
  <si>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</si>
  <si>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</si>
  <si>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</si>
  <si>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</si>
  <si>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</si>
  <si>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</si>
  <si>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</si>
  <si>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</si>
  <si>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</si>
  <si>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</si>
  <si>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</si>
  <si>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</si>
  <si>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</si>
  <si>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</si>
  <si>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</si>
  <si>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</si>
  <si>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</si>
  <si>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</si>
  <si>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</si>
  <si>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</si>
  <si>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</si>
  <si>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</si>
  <si>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</si>
  <si>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</si>
  <si>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</si>
  <si>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</si>
  <si>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</si>
  <si>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</si>
  <si>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</si>
  <si>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</si>
  <si>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</si>
  <si>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</si>
  <si>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</si>
  <si>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</si>
  <si>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</si>
  <si>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</si>
  <si>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</si>
  <si>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</si>
  <si>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</si>
  <si>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</si>
  <si>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</si>
  <si>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</si>
  <si>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</si>
  <si>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</si>
  <si>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</si>
  <si>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</si>
  <si>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</si>
  <si>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</si>
  <si>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</si>
  <si>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</si>
  <si>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</si>
  <si>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</si>
  <si>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</si>
  <si>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</si>
  <si>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</si>
  <si>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</si>
  <si>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</si>
  <si>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</si>
  <si>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</si>
  <si>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</si>
  <si>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</si>
  <si>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</si>
  <si>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</si>
  <si>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外　国　人　混　合　世　帯　集　計　表</t>
  </si>
  <si>
    <t>人　　口　　集　　計　　表</t>
  </si>
  <si>
    <t>湯舟町</t>
  </si>
  <si>
    <t>南　栄</t>
  </si>
  <si>
    <t>外　国　人　住　民　人　口　集　計　表（世帯数は単純に外国人がいる世帯）</t>
  </si>
  <si>
    <t>日　本　人　住　民　　人　口　集　計　表</t>
  </si>
  <si>
    <t>小方ケ丘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</si>
</sst>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/>
    </xf>
    <xf numFmtId="178" fontId="5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>
        <v>43556</v>
      </c>
      <c r="R2" s="26"/>
      <c r="S2" s="26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383</v>
      </c>
      <c r="D5" s="10">
        <v>402</v>
      </c>
      <c r="E5" s="10">
        <v>425</v>
      </c>
      <c r="F5" s="8">
        <f aca="true" t="shared" si="0" ref="F5:F30">SUM(D5+E5)</f>
        <v>827</v>
      </c>
      <c r="G5" s="4"/>
      <c r="H5" s="23" t="s">
        <v>44</v>
      </c>
      <c r="I5" s="3" t="s">
        <v>6</v>
      </c>
      <c r="J5" s="10">
        <v>299</v>
      </c>
      <c r="K5" s="10">
        <v>317</v>
      </c>
      <c r="L5" s="10">
        <v>293</v>
      </c>
      <c r="M5" s="8">
        <f aca="true" t="shared" si="1" ref="M5:M31">SUM(K5+L5)</f>
        <v>610</v>
      </c>
      <c r="N5" s="4"/>
      <c r="O5" s="23" t="s">
        <v>18</v>
      </c>
      <c r="P5" s="23"/>
      <c r="Q5" s="10">
        <v>7</v>
      </c>
      <c r="R5" s="10">
        <v>9</v>
      </c>
      <c r="S5" s="10">
        <v>9</v>
      </c>
      <c r="T5" s="8">
        <f>SUM(R5+S5)</f>
        <v>18</v>
      </c>
    </row>
    <row r="6" spans="1:20" s="6" customFormat="1" ht="24">
      <c r="A6" s="23"/>
      <c r="B6" s="3" t="s">
        <v>7</v>
      </c>
      <c r="C6" s="10">
        <v>264</v>
      </c>
      <c r="D6" s="10">
        <v>254</v>
      </c>
      <c r="E6" s="10">
        <v>274</v>
      </c>
      <c r="F6" s="8">
        <f>SUM(D6+E6)</f>
        <v>528</v>
      </c>
      <c r="G6" s="4"/>
      <c r="H6" s="23"/>
      <c r="I6" s="3" t="s">
        <v>7</v>
      </c>
      <c r="J6" s="10">
        <v>152</v>
      </c>
      <c r="K6" s="10">
        <v>151</v>
      </c>
      <c r="L6" s="10">
        <v>163</v>
      </c>
      <c r="M6" s="8">
        <f t="shared" si="1"/>
        <v>314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23"/>
      <c r="B7" s="3" t="s">
        <v>8</v>
      </c>
      <c r="C7" s="10">
        <v>303</v>
      </c>
      <c r="D7" s="10">
        <v>322</v>
      </c>
      <c r="E7" s="10">
        <v>354</v>
      </c>
      <c r="F7" s="8">
        <f t="shared" si="0"/>
        <v>676</v>
      </c>
      <c r="G7" s="4"/>
      <c r="H7" s="23"/>
      <c r="I7" s="3" t="s">
        <v>8</v>
      </c>
      <c r="J7" s="10">
        <v>312</v>
      </c>
      <c r="K7" s="10">
        <v>336</v>
      </c>
      <c r="L7" s="10">
        <v>342</v>
      </c>
      <c r="M7" s="8">
        <f t="shared" si="1"/>
        <v>678</v>
      </c>
      <c r="N7" s="4"/>
      <c r="O7" s="23" t="s">
        <v>20</v>
      </c>
      <c r="P7" s="23"/>
      <c r="Q7" s="10">
        <v>1</v>
      </c>
      <c r="R7" s="10">
        <v>1</v>
      </c>
      <c r="S7" s="10">
        <v>1</v>
      </c>
      <c r="T7" s="8">
        <f>SUM(R7+S7)</f>
        <v>2</v>
      </c>
    </row>
    <row r="8" spans="1:20" s="6" customFormat="1" ht="24">
      <c r="A8" s="23" t="s">
        <v>51</v>
      </c>
      <c r="B8" s="3" t="s">
        <v>6</v>
      </c>
      <c r="C8" s="10">
        <v>250</v>
      </c>
      <c r="D8" s="10">
        <v>299</v>
      </c>
      <c r="E8" s="10">
        <v>304</v>
      </c>
      <c r="F8" s="8">
        <f t="shared" si="0"/>
        <v>603</v>
      </c>
      <c r="G8" s="4"/>
      <c r="H8" s="23"/>
      <c r="I8" s="3" t="s">
        <v>9</v>
      </c>
      <c r="J8" s="10">
        <v>148</v>
      </c>
      <c r="K8" s="10">
        <v>128</v>
      </c>
      <c r="L8" s="10">
        <v>139</v>
      </c>
      <c r="M8" s="8">
        <f t="shared" si="1"/>
        <v>267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3745</v>
      </c>
      <c r="R8" s="8">
        <f>SUM(K5+K6+K7+K8+K9+K10+K11+K12+K13+K14+K15+K16+K17+K18+K19+K20+K21+K22+K23+K24+K25+K26+K27+K28+K29+K30+K31+R5+R6+R7)</f>
        <v>4022</v>
      </c>
      <c r="S8" s="8">
        <f>SUM(L5+L6+L7+L8+L9+L10+L11+L12+L13+L14+L15+L16+L17+L18+L19+L20+L21+L22+L23+L24+L25+L26+L27+L28+L29+L30+L31+S5+S6+S7)</f>
        <v>4163</v>
      </c>
      <c r="T8" s="8">
        <f>SUM(M5+M6+M7+M8+M9+M10+M11+M12+M13+M14+M15+M16+M17+M18+M19+M20+M21+M22+M23+M24+M25+M26+M27+M28+M29+M30+M31+T5+T6+T7)</f>
        <v>8185</v>
      </c>
    </row>
    <row r="9" spans="1:20" s="6" customFormat="1" ht="24">
      <c r="A9" s="23"/>
      <c r="B9" s="3" t="s">
        <v>7</v>
      </c>
      <c r="C9" s="10">
        <v>278</v>
      </c>
      <c r="D9" s="10">
        <v>297</v>
      </c>
      <c r="E9" s="10">
        <v>301</v>
      </c>
      <c r="F9" s="8">
        <f t="shared" si="0"/>
        <v>598</v>
      </c>
      <c r="G9" s="4"/>
      <c r="H9" s="23" t="s">
        <v>12</v>
      </c>
      <c r="I9" s="23"/>
      <c r="J9" s="10">
        <v>32</v>
      </c>
      <c r="K9" s="10">
        <v>32</v>
      </c>
      <c r="L9" s="10">
        <v>0</v>
      </c>
      <c r="M9" s="8">
        <f t="shared" si="1"/>
        <v>32</v>
      </c>
      <c r="N9" s="4"/>
      <c r="O9" s="23" t="s">
        <v>43</v>
      </c>
      <c r="P9" s="3" t="s">
        <v>6</v>
      </c>
      <c r="Q9" s="10">
        <v>153</v>
      </c>
      <c r="R9" s="10">
        <v>135</v>
      </c>
      <c r="S9" s="10">
        <v>167</v>
      </c>
      <c r="T9" s="8">
        <f>SUM(R9+S9)</f>
        <v>302</v>
      </c>
    </row>
    <row r="10" spans="1:20" s="6" customFormat="1" ht="24">
      <c r="A10" s="23"/>
      <c r="B10" s="3" t="s">
        <v>8</v>
      </c>
      <c r="C10" s="10">
        <v>401</v>
      </c>
      <c r="D10" s="10">
        <v>393</v>
      </c>
      <c r="E10" s="10">
        <v>396</v>
      </c>
      <c r="F10" s="8">
        <f t="shared" si="0"/>
        <v>789</v>
      </c>
      <c r="G10" s="4"/>
      <c r="H10" s="23" t="s">
        <v>45</v>
      </c>
      <c r="I10" s="3" t="s">
        <v>6</v>
      </c>
      <c r="J10" s="10">
        <v>184</v>
      </c>
      <c r="K10" s="10">
        <v>257</v>
      </c>
      <c r="L10" s="10">
        <v>274</v>
      </c>
      <c r="M10" s="8">
        <f t="shared" si="1"/>
        <v>531</v>
      </c>
      <c r="N10" s="4"/>
      <c r="O10" s="23"/>
      <c r="P10" s="3" t="s">
        <v>7</v>
      </c>
      <c r="Q10" s="10">
        <v>84</v>
      </c>
      <c r="R10" s="10">
        <v>75</v>
      </c>
      <c r="S10" s="10">
        <v>94</v>
      </c>
      <c r="T10" s="8">
        <f>SUM(R10+S10)</f>
        <v>169</v>
      </c>
    </row>
    <row r="11" spans="1:20" s="6" customFormat="1" ht="24">
      <c r="A11" s="23" t="s">
        <v>52</v>
      </c>
      <c r="B11" s="3" t="s">
        <v>6</v>
      </c>
      <c r="C11" s="10">
        <v>334</v>
      </c>
      <c r="D11" s="10">
        <v>363</v>
      </c>
      <c r="E11" s="10">
        <v>396</v>
      </c>
      <c r="F11" s="8">
        <f t="shared" si="0"/>
        <v>759</v>
      </c>
      <c r="G11" s="4"/>
      <c r="H11" s="23"/>
      <c r="I11" s="3" t="s">
        <v>7</v>
      </c>
      <c r="J11" s="10">
        <v>220</v>
      </c>
      <c r="K11" s="10">
        <v>185</v>
      </c>
      <c r="L11" s="10">
        <v>259</v>
      </c>
      <c r="M11" s="8">
        <f t="shared" si="1"/>
        <v>444</v>
      </c>
      <c r="N11" s="4"/>
      <c r="O11" s="23" t="s">
        <v>21</v>
      </c>
      <c r="P11" s="23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23"/>
      <c r="B12" s="3" t="s">
        <v>7</v>
      </c>
      <c r="C12" s="10">
        <v>315</v>
      </c>
      <c r="D12" s="10">
        <v>303</v>
      </c>
      <c r="E12" s="10">
        <v>338</v>
      </c>
      <c r="F12" s="8">
        <f t="shared" si="0"/>
        <v>641</v>
      </c>
      <c r="G12" s="4"/>
      <c r="H12" s="23" t="s">
        <v>13</v>
      </c>
      <c r="I12" s="23"/>
      <c r="J12" s="10">
        <v>303</v>
      </c>
      <c r="K12" s="10">
        <v>365</v>
      </c>
      <c r="L12" s="10">
        <v>376</v>
      </c>
      <c r="M12" s="8">
        <f t="shared" si="1"/>
        <v>741</v>
      </c>
      <c r="N12" s="4"/>
      <c r="O12" s="23" t="s">
        <v>59</v>
      </c>
      <c r="P12" s="23"/>
      <c r="Q12" s="8">
        <f>SUM(Q9:Q11)</f>
        <v>238</v>
      </c>
      <c r="R12" s="8">
        <f>SUM(R9:R11)</f>
        <v>212</v>
      </c>
      <c r="S12" s="8">
        <f>SUM(S9:S11)</f>
        <v>262</v>
      </c>
      <c r="T12" s="8">
        <f>SUM(T9:T11)</f>
        <v>474</v>
      </c>
    </row>
    <row r="13" spans="1:20" s="6" customFormat="1" ht="24">
      <c r="A13" s="23" t="s">
        <v>53</v>
      </c>
      <c r="B13" s="3" t="s">
        <v>6</v>
      </c>
      <c r="C13" s="10">
        <v>519</v>
      </c>
      <c r="D13" s="10">
        <v>536</v>
      </c>
      <c r="E13" s="10">
        <v>581</v>
      </c>
      <c r="F13" s="8">
        <f t="shared" si="0"/>
        <v>1117</v>
      </c>
      <c r="G13" s="4"/>
      <c r="H13" s="23" t="s">
        <v>46</v>
      </c>
      <c r="I13" s="3" t="s">
        <v>6</v>
      </c>
      <c r="J13" s="10">
        <v>281</v>
      </c>
      <c r="K13" s="10">
        <v>277</v>
      </c>
      <c r="L13" s="10">
        <v>271</v>
      </c>
      <c r="M13" s="8">
        <f t="shared" si="1"/>
        <v>548</v>
      </c>
      <c r="N13" s="4"/>
      <c r="O13" s="23" t="s">
        <v>42</v>
      </c>
      <c r="P13" s="3" t="s">
        <v>6</v>
      </c>
      <c r="Q13" s="10">
        <v>280</v>
      </c>
      <c r="R13" s="10">
        <v>231</v>
      </c>
      <c r="S13" s="10">
        <v>311</v>
      </c>
      <c r="T13" s="8">
        <f aca="true" t="shared" si="2" ref="T13:T22">SUM(R13+S13)</f>
        <v>542</v>
      </c>
    </row>
    <row r="14" spans="1:20" s="6" customFormat="1" ht="24">
      <c r="A14" s="23"/>
      <c r="B14" s="3" t="s">
        <v>7</v>
      </c>
      <c r="C14" s="10">
        <v>228</v>
      </c>
      <c r="D14" s="10">
        <v>223</v>
      </c>
      <c r="E14" s="10">
        <v>247</v>
      </c>
      <c r="F14" s="8">
        <f t="shared" si="0"/>
        <v>470</v>
      </c>
      <c r="G14" s="4"/>
      <c r="H14" s="23"/>
      <c r="I14" s="3" t="s">
        <v>7</v>
      </c>
      <c r="J14" s="10">
        <v>182</v>
      </c>
      <c r="K14" s="10">
        <v>169</v>
      </c>
      <c r="L14" s="10">
        <v>193</v>
      </c>
      <c r="M14" s="8">
        <f t="shared" si="1"/>
        <v>362</v>
      </c>
      <c r="N14" s="4"/>
      <c r="O14" s="23"/>
      <c r="P14" s="3" t="s">
        <v>7</v>
      </c>
      <c r="Q14" s="10">
        <v>177</v>
      </c>
      <c r="R14" s="10">
        <v>167</v>
      </c>
      <c r="S14" s="10">
        <v>179</v>
      </c>
      <c r="T14" s="8">
        <f t="shared" si="2"/>
        <v>346</v>
      </c>
    </row>
    <row r="15" spans="1:20" s="6" customFormat="1" ht="24">
      <c r="A15" s="23" t="s">
        <v>54</v>
      </c>
      <c r="B15" s="3" t="s">
        <v>6</v>
      </c>
      <c r="C15" s="10">
        <v>235</v>
      </c>
      <c r="D15" s="10">
        <v>270</v>
      </c>
      <c r="E15" s="10">
        <v>268</v>
      </c>
      <c r="F15" s="8">
        <f t="shared" si="0"/>
        <v>538</v>
      </c>
      <c r="G15" s="4"/>
      <c r="H15" s="17" t="s">
        <v>70</v>
      </c>
      <c r="I15" s="18"/>
      <c r="J15" s="10">
        <v>199</v>
      </c>
      <c r="K15" s="10">
        <v>360</v>
      </c>
      <c r="L15" s="10">
        <v>334</v>
      </c>
      <c r="M15" s="8">
        <f t="shared" si="1"/>
        <v>694</v>
      </c>
      <c r="N15" s="4"/>
      <c r="O15" s="23"/>
      <c r="P15" s="3" t="s">
        <v>8</v>
      </c>
      <c r="Q15" s="10">
        <v>291</v>
      </c>
      <c r="R15" s="10">
        <v>267</v>
      </c>
      <c r="S15" s="10">
        <v>305</v>
      </c>
      <c r="T15" s="8">
        <f t="shared" si="2"/>
        <v>572</v>
      </c>
    </row>
    <row r="16" spans="1:20" s="6" customFormat="1" ht="24">
      <c r="A16" s="23"/>
      <c r="B16" s="3" t="s">
        <v>7</v>
      </c>
      <c r="C16" s="10">
        <v>175</v>
      </c>
      <c r="D16" s="10">
        <v>201</v>
      </c>
      <c r="E16" s="10">
        <v>211</v>
      </c>
      <c r="F16" s="8">
        <f t="shared" si="0"/>
        <v>412</v>
      </c>
      <c r="G16" s="4"/>
      <c r="H16" s="23" t="s">
        <v>47</v>
      </c>
      <c r="I16" s="3" t="s">
        <v>6</v>
      </c>
      <c r="J16" s="10">
        <v>106</v>
      </c>
      <c r="K16" s="10">
        <v>111</v>
      </c>
      <c r="L16" s="10">
        <v>122</v>
      </c>
      <c r="M16" s="8">
        <f t="shared" si="1"/>
        <v>233</v>
      </c>
      <c r="N16" s="4"/>
      <c r="O16" s="23"/>
      <c r="P16" s="3" t="s">
        <v>9</v>
      </c>
      <c r="Q16" s="10">
        <v>346</v>
      </c>
      <c r="R16" s="10">
        <v>235</v>
      </c>
      <c r="S16" s="10">
        <v>295</v>
      </c>
      <c r="T16" s="8">
        <f t="shared" si="2"/>
        <v>530</v>
      </c>
    </row>
    <row r="17" spans="1:20" s="6" customFormat="1" ht="24">
      <c r="A17" s="23"/>
      <c r="B17" s="3" t="s">
        <v>8</v>
      </c>
      <c r="C17" s="10">
        <v>181</v>
      </c>
      <c r="D17" s="10">
        <v>197</v>
      </c>
      <c r="E17" s="10">
        <v>202</v>
      </c>
      <c r="F17" s="8">
        <f t="shared" si="0"/>
        <v>399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23"/>
      <c r="P17" s="3" t="s">
        <v>22</v>
      </c>
      <c r="Q17" s="10">
        <v>235</v>
      </c>
      <c r="R17" s="10">
        <v>247</v>
      </c>
      <c r="S17" s="10">
        <v>268</v>
      </c>
      <c r="T17" s="8">
        <f t="shared" si="2"/>
        <v>515</v>
      </c>
    </row>
    <row r="18" spans="1:20" s="6" customFormat="1" ht="24">
      <c r="A18" s="23"/>
      <c r="B18" s="3" t="s">
        <v>9</v>
      </c>
      <c r="C18" s="10">
        <v>162</v>
      </c>
      <c r="D18" s="10">
        <v>178</v>
      </c>
      <c r="E18" s="10">
        <v>189</v>
      </c>
      <c r="F18" s="8">
        <f t="shared" si="0"/>
        <v>367</v>
      </c>
      <c r="G18" s="4"/>
      <c r="H18" s="23" t="s">
        <v>48</v>
      </c>
      <c r="I18" s="3" t="s">
        <v>6</v>
      </c>
      <c r="J18" s="10">
        <v>146</v>
      </c>
      <c r="K18" s="10">
        <v>134</v>
      </c>
      <c r="L18" s="10">
        <v>155</v>
      </c>
      <c r="M18" s="8">
        <f t="shared" si="1"/>
        <v>289</v>
      </c>
      <c r="N18" s="4"/>
      <c r="O18" s="23"/>
      <c r="P18" s="3" t="s">
        <v>23</v>
      </c>
      <c r="Q18" s="10">
        <v>186</v>
      </c>
      <c r="R18" s="10">
        <v>196</v>
      </c>
      <c r="S18" s="10">
        <v>222</v>
      </c>
      <c r="T18" s="8">
        <f t="shared" si="2"/>
        <v>418</v>
      </c>
    </row>
    <row r="19" spans="1:20" s="6" customFormat="1" ht="24">
      <c r="A19" s="23" t="s">
        <v>55</v>
      </c>
      <c r="B19" s="3" t="s">
        <v>6</v>
      </c>
      <c r="C19" s="10">
        <v>183</v>
      </c>
      <c r="D19" s="10">
        <v>174</v>
      </c>
      <c r="E19" s="10">
        <v>179</v>
      </c>
      <c r="F19" s="8">
        <f t="shared" si="0"/>
        <v>353</v>
      </c>
      <c r="G19" s="4"/>
      <c r="H19" s="23"/>
      <c r="I19" s="3" t="s">
        <v>7</v>
      </c>
      <c r="J19" s="10">
        <v>178</v>
      </c>
      <c r="K19" s="10">
        <v>179</v>
      </c>
      <c r="L19" s="10">
        <v>197</v>
      </c>
      <c r="M19" s="8">
        <f t="shared" si="1"/>
        <v>376</v>
      </c>
      <c r="N19" s="4"/>
      <c r="O19" s="23"/>
      <c r="P19" s="3" t="s">
        <v>24</v>
      </c>
      <c r="Q19" s="10">
        <v>184</v>
      </c>
      <c r="R19" s="10">
        <v>176</v>
      </c>
      <c r="S19" s="10">
        <v>199</v>
      </c>
      <c r="T19" s="8">
        <f t="shared" si="2"/>
        <v>375</v>
      </c>
    </row>
    <row r="20" spans="1:20" s="6" customFormat="1" ht="24">
      <c r="A20" s="23"/>
      <c r="B20" s="3" t="s">
        <v>7</v>
      </c>
      <c r="C20" s="10">
        <v>246</v>
      </c>
      <c r="D20" s="10">
        <v>297</v>
      </c>
      <c r="E20" s="10">
        <v>285</v>
      </c>
      <c r="F20" s="8">
        <f t="shared" si="0"/>
        <v>582</v>
      </c>
      <c r="G20" s="4"/>
      <c r="H20" s="23"/>
      <c r="I20" s="3" t="s">
        <v>8</v>
      </c>
      <c r="J20" s="10">
        <v>380</v>
      </c>
      <c r="K20" s="10">
        <v>432</v>
      </c>
      <c r="L20" s="10">
        <v>400</v>
      </c>
      <c r="M20" s="8">
        <f t="shared" si="1"/>
        <v>832</v>
      </c>
      <c r="N20" s="4"/>
      <c r="O20" s="23"/>
      <c r="P20" s="3" t="s">
        <v>25</v>
      </c>
      <c r="Q20" s="10">
        <v>190</v>
      </c>
      <c r="R20" s="10">
        <v>219</v>
      </c>
      <c r="S20" s="10">
        <v>234</v>
      </c>
      <c r="T20" s="8">
        <f t="shared" si="2"/>
        <v>453</v>
      </c>
    </row>
    <row r="21" spans="1:20" s="6" customFormat="1" ht="24">
      <c r="A21" s="23"/>
      <c r="B21" s="3" t="s">
        <v>8</v>
      </c>
      <c r="C21" s="10">
        <v>415</v>
      </c>
      <c r="D21" s="10">
        <v>432</v>
      </c>
      <c r="E21" s="10">
        <v>424</v>
      </c>
      <c r="F21" s="8">
        <f t="shared" si="0"/>
        <v>856</v>
      </c>
      <c r="G21" s="4"/>
      <c r="H21" s="23" t="s">
        <v>49</v>
      </c>
      <c r="I21" s="3" t="s">
        <v>6</v>
      </c>
      <c r="J21" s="10">
        <v>62</v>
      </c>
      <c r="K21" s="10">
        <v>51</v>
      </c>
      <c r="L21" s="10">
        <v>76</v>
      </c>
      <c r="M21" s="8">
        <f t="shared" si="1"/>
        <v>127</v>
      </c>
      <c r="N21" s="4"/>
      <c r="O21" s="23" t="s">
        <v>26</v>
      </c>
      <c r="P21" s="23"/>
      <c r="Q21" s="10">
        <v>58</v>
      </c>
      <c r="R21" s="10">
        <v>54</v>
      </c>
      <c r="S21" s="10">
        <v>60</v>
      </c>
      <c r="T21" s="8">
        <f t="shared" si="2"/>
        <v>114</v>
      </c>
    </row>
    <row r="22" spans="1:20" s="6" customFormat="1" ht="24">
      <c r="A22" s="23" t="s">
        <v>67</v>
      </c>
      <c r="B22" s="3" t="s">
        <v>6</v>
      </c>
      <c r="C22" s="10">
        <v>208</v>
      </c>
      <c r="D22" s="10">
        <v>192</v>
      </c>
      <c r="E22" s="10">
        <v>218</v>
      </c>
      <c r="F22" s="8">
        <f t="shared" si="0"/>
        <v>410</v>
      </c>
      <c r="G22" s="4"/>
      <c r="H22" s="23"/>
      <c r="I22" s="3" t="s">
        <v>7</v>
      </c>
      <c r="J22" s="10">
        <v>15</v>
      </c>
      <c r="K22" s="10">
        <v>13</v>
      </c>
      <c r="L22" s="10">
        <v>13</v>
      </c>
      <c r="M22" s="8">
        <f t="shared" si="1"/>
        <v>26</v>
      </c>
      <c r="N22" s="4"/>
      <c r="O22" s="23" t="s">
        <v>27</v>
      </c>
      <c r="P22" s="23"/>
      <c r="Q22" s="10">
        <v>139</v>
      </c>
      <c r="R22" s="10">
        <v>129</v>
      </c>
      <c r="S22" s="10">
        <v>132</v>
      </c>
      <c r="T22" s="8">
        <f t="shared" si="2"/>
        <v>261</v>
      </c>
    </row>
    <row r="23" spans="1:20" s="6" customFormat="1" ht="24">
      <c r="A23" s="23"/>
      <c r="B23" s="3" t="s">
        <v>7</v>
      </c>
      <c r="C23" s="10">
        <v>472</v>
      </c>
      <c r="D23" s="10">
        <v>488</v>
      </c>
      <c r="E23" s="10">
        <v>429</v>
      </c>
      <c r="F23" s="8">
        <f t="shared" si="0"/>
        <v>917</v>
      </c>
      <c r="G23" s="4"/>
      <c r="H23" s="23" t="s">
        <v>66</v>
      </c>
      <c r="I23" s="23"/>
      <c r="J23" s="10">
        <v>108</v>
      </c>
      <c r="K23" s="10">
        <v>100</v>
      </c>
      <c r="L23" s="10">
        <v>110</v>
      </c>
      <c r="M23" s="8">
        <f t="shared" si="1"/>
        <v>210</v>
      </c>
      <c r="N23" s="4"/>
      <c r="O23" s="23" t="s">
        <v>60</v>
      </c>
      <c r="P23" s="23"/>
      <c r="Q23" s="11">
        <f>SUM(Q13:Q22)</f>
        <v>2086</v>
      </c>
      <c r="R23" s="11">
        <f>SUM(R13:R22)</f>
        <v>1921</v>
      </c>
      <c r="S23" s="11">
        <f>SUM(S13:S22)</f>
        <v>2205</v>
      </c>
      <c r="T23" s="11">
        <f>SUM(T13:T22)</f>
        <v>4126</v>
      </c>
    </row>
    <row r="24" spans="1:20" s="6" customFormat="1" ht="24">
      <c r="A24" s="23"/>
      <c r="B24" s="3" t="s">
        <v>8</v>
      </c>
      <c r="C24" s="10">
        <v>417</v>
      </c>
      <c r="D24" s="10">
        <v>464</v>
      </c>
      <c r="E24" s="10">
        <v>406</v>
      </c>
      <c r="F24" s="8">
        <f t="shared" si="0"/>
        <v>870</v>
      </c>
      <c r="G24" s="4"/>
      <c r="H24" s="23" t="s">
        <v>14</v>
      </c>
      <c r="I24" s="23"/>
      <c r="J24" s="10">
        <v>151</v>
      </c>
      <c r="K24" s="10">
        <v>146</v>
      </c>
      <c r="L24" s="10">
        <v>167</v>
      </c>
      <c r="M24" s="8">
        <f t="shared" si="1"/>
        <v>313</v>
      </c>
      <c r="N24" s="4"/>
      <c r="O24" s="23" t="s">
        <v>28</v>
      </c>
      <c r="P24" s="3" t="s">
        <v>29</v>
      </c>
      <c r="Q24" s="10">
        <v>106</v>
      </c>
      <c r="R24" s="10">
        <v>87</v>
      </c>
      <c r="S24" s="10">
        <v>98</v>
      </c>
      <c r="T24" s="8">
        <f aca="true" t="shared" si="3" ref="T24:T29">SUM(R24+S24)</f>
        <v>185</v>
      </c>
    </row>
    <row r="25" spans="1:20" s="6" customFormat="1" ht="24">
      <c r="A25" s="14" t="s">
        <v>56</v>
      </c>
      <c r="B25" s="3" t="s">
        <v>6</v>
      </c>
      <c r="C25" s="10">
        <v>234</v>
      </c>
      <c r="D25" s="10">
        <v>235</v>
      </c>
      <c r="E25" s="10">
        <v>234</v>
      </c>
      <c r="F25" s="8">
        <f t="shared" si="0"/>
        <v>469</v>
      </c>
      <c r="G25" s="4"/>
      <c r="H25" s="23" t="s">
        <v>15</v>
      </c>
      <c r="I25" s="23"/>
      <c r="J25" s="10">
        <v>135</v>
      </c>
      <c r="K25" s="10">
        <v>141</v>
      </c>
      <c r="L25" s="10">
        <v>137</v>
      </c>
      <c r="M25" s="8">
        <f t="shared" si="1"/>
        <v>278</v>
      </c>
      <c r="N25" s="4"/>
      <c r="O25" s="23"/>
      <c r="P25" s="3" t="s">
        <v>30</v>
      </c>
      <c r="Q25" s="10">
        <v>61</v>
      </c>
      <c r="R25" s="10">
        <v>56</v>
      </c>
      <c r="S25" s="10">
        <v>63</v>
      </c>
      <c r="T25" s="8">
        <f t="shared" si="3"/>
        <v>119</v>
      </c>
    </row>
    <row r="26" spans="1:20" s="6" customFormat="1" ht="24">
      <c r="A26" s="15"/>
      <c r="B26" s="3" t="s">
        <v>7</v>
      </c>
      <c r="C26" s="10">
        <v>19</v>
      </c>
      <c r="D26" s="10">
        <v>17</v>
      </c>
      <c r="E26" s="10">
        <v>17</v>
      </c>
      <c r="F26" s="8">
        <f t="shared" si="0"/>
        <v>34</v>
      </c>
      <c r="G26" s="4"/>
      <c r="H26" s="23" t="s">
        <v>38</v>
      </c>
      <c r="I26" s="23"/>
      <c r="J26" s="10">
        <v>62</v>
      </c>
      <c r="K26" s="10">
        <v>55</v>
      </c>
      <c r="L26" s="10">
        <v>58</v>
      </c>
      <c r="M26" s="8">
        <f t="shared" si="1"/>
        <v>113</v>
      </c>
      <c r="N26" s="4"/>
      <c r="O26" s="23"/>
      <c r="P26" s="3" t="s">
        <v>31</v>
      </c>
      <c r="Q26" s="10">
        <v>46</v>
      </c>
      <c r="R26" s="10">
        <v>39</v>
      </c>
      <c r="S26" s="10">
        <v>45</v>
      </c>
      <c r="T26" s="8">
        <f t="shared" si="3"/>
        <v>84</v>
      </c>
    </row>
    <row r="27" spans="1:20" s="6" customFormat="1" ht="24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23" t="s">
        <v>16</v>
      </c>
      <c r="I27" s="23"/>
      <c r="J27" s="10">
        <v>4</v>
      </c>
      <c r="K27" s="10">
        <v>3</v>
      </c>
      <c r="L27" s="10">
        <v>3</v>
      </c>
      <c r="M27" s="8">
        <f t="shared" si="1"/>
        <v>6</v>
      </c>
      <c r="N27" s="4"/>
      <c r="O27" s="23"/>
      <c r="P27" s="3" t="s">
        <v>32</v>
      </c>
      <c r="Q27" s="10">
        <v>11</v>
      </c>
      <c r="R27" s="10">
        <v>8</v>
      </c>
      <c r="S27" s="10">
        <v>11</v>
      </c>
      <c r="T27" s="8">
        <f t="shared" si="3"/>
        <v>19</v>
      </c>
    </row>
    <row r="28" spans="1:20" s="6" customFormat="1" ht="24">
      <c r="A28" s="3" t="s">
        <v>57</v>
      </c>
      <c r="B28" s="3"/>
      <c r="C28" s="10">
        <v>244</v>
      </c>
      <c r="D28" s="10">
        <v>240</v>
      </c>
      <c r="E28" s="10">
        <v>251</v>
      </c>
      <c r="F28" s="8">
        <f t="shared" si="0"/>
        <v>491</v>
      </c>
      <c r="G28" s="4"/>
      <c r="H28" s="23" t="s">
        <v>39</v>
      </c>
      <c r="I28" s="23"/>
      <c r="J28" s="10">
        <v>22</v>
      </c>
      <c r="K28" s="10">
        <v>18</v>
      </c>
      <c r="L28" s="10">
        <v>18</v>
      </c>
      <c r="M28" s="8">
        <f t="shared" si="1"/>
        <v>36</v>
      </c>
      <c r="N28" s="4"/>
      <c r="O28" s="23"/>
      <c r="P28" s="3" t="s">
        <v>33</v>
      </c>
      <c r="Q28" s="10">
        <v>16</v>
      </c>
      <c r="R28" s="10">
        <v>19</v>
      </c>
      <c r="S28" s="10">
        <v>14</v>
      </c>
      <c r="T28" s="8">
        <f t="shared" si="3"/>
        <v>33</v>
      </c>
    </row>
    <row r="29" spans="1:20" s="6" customFormat="1" ht="24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23" t="s">
        <v>40</v>
      </c>
      <c r="I29" s="23"/>
      <c r="J29" s="10">
        <v>34</v>
      </c>
      <c r="K29" s="10">
        <v>34</v>
      </c>
      <c r="L29" s="10">
        <v>33</v>
      </c>
      <c r="M29" s="8">
        <f t="shared" si="1"/>
        <v>67</v>
      </c>
      <c r="N29" s="4"/>
      <c r="O29" s="23"/>
      <c r="P29" s="3" t="s">
        <v>34</v>
      </c>
      <c r="Q29" s="10">
        <v>17</v>
      </c>
      <c r="R29" s="10">
        <v>12</v>
      </c>
      <c r="S29" s="10">
        <v>11</v>
      </c>
      <c r="T29" s="8">
        <f t="shared" si="3"/>
        <v>23</v>
      </c>
    </row>
    <row r="30" spans="1:20" s="6" customFormat="1" ht="24.75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27" t="s">
        <v>61</v>
      </c>
      <c r="P30" s="27"/>
      <c r="Q30" s="13">
        <f>SUM(Q24:Q29)</f>
        <v>257</v>
      </c>
      <c r="R30" s="13">
        <f>SUM(R24:R29)</f>
        <v>221</v>
      </c>
      <c r="S30" s="13">
        <f>SUM(S24:S29)</f>
        <v>242</v>
      </c>
      <c r="T30" s="13">
        <f>SUM(T24:T29)</f>
        <v>463</v>
      </c>
    </row>
    <row r="31" spans="1:20" s="6" customFormat="1" ht="24.75" thickTop="1">
      <c r="A31" s="23" t="s">
        <v>62</v>
      </c>
      <c r="B31" s="23"/>
      <c r="C31" s="8">
        <f>SUM(C5:C30)</f>
        <v>6466</v>
      </c>
      <c r="D31" s="8">
        <f>SUM(D5:D30)</f>
        <v>6777</v>
      </c>
      <c r="E31" s="8">
        <f>SUM(E5:E30)</f>
        <v>6929</v>
      </c>
      <c r="F31" s="8">
        <f>SUM(F5:F30)</f>
        <v>13706</v>
      </c>
      <c r="G31" s="9"/>
      <c r="H31" s="23" t="s">
        <v>17</v>
      </c>
      <c r="I31" s="23"/>
      <c r="J31" s="10">
        <v>22</v>
      </c>
      <c r="K31" s="10">
        <v>18</v>
      </c>
      <c r="L31" s="10">
        <v>20</v>
      </c>
      <c r="M31" s="8">
        <f t="shared" si="1"/>
        <v>38</v>
      </c>
      <c r="N31" s="9"/>
      <c r="O31" s="16" t="s">
        <v>63</v>
      </c>
      <c r="P31" s="16"/>
      <c r="Q31" s="12">
        <f>SUM(C31+Q8+Q12+Q23+Q30)</f>
        <v>12792</v>
      </c>
      <c r="R31" s="12">
        <f>SUM(D31+R8+R12+R23+R30)</f>
        <v>13153</v>
      </c>
      <c r="S31" s="12">
        <f>SUM(E31+S8+S12+S23+S30)</f>
        <v>13801</v>
      </c>
      <c r="T31" s="12">
        <f>SUM(F31+T8+T12+T23+T30)</f>
        <v>26954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4" t="s">
        <v>69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8">
        <f>'住民基本台帳人口集計表'!Q2</f>
        <v>43556</v>
      </c>
      <c r="R2" s="28"/>
      <c r="S2" s="28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382</v>
      </c>
      <c r="D5" s="10">
        <f>'住民基本台帳人口集計表'!D5-'外国人住民人口集計表'!D5</f>
        <v>398</v>
      </c>
      <c r="E5" s="10">
        <f>'住民基本台帳人口集計表'!E5-'外国人住民人口集計表'!E5</f>
        <v>419</v>
      </c>
      <c r="F5" s="8">
        <f aca="true" t="shared" si="0" ref="F5:F30">SUM(D5+E5)</f>
        <v>817</v>
      </c>
      <c r="G5" s="4"/>
      <c r="H5" s="23" t="s">
        <v>44</v>
      </c>
      <c r="I5" s="3" t="s">
        <v>6</v>
      </c>
      <c r="J5" s="10">
        <v>297</v>
      </c>
      <c r="K5" s="10">
        <f>'住民基本台帳人口集計表'!K5-'外国人住民人口集計表'!K5</f>
        <v>317</v>
      </c>
      <c r="L5" s="10">
        <f>'住民基本台帳人口集計表'!L5-'外国人住民人口集計表'!L5</f>
        <v>290</v>
      </c>
      <c r="M5" s="8">
        <f aca="true" t="shared" si="1" ref="M5:M31">SUM(K5+L5)</f>
        <v>607</v>
      </c>
      <c r="N5" s="4"/>
      <c r="O5" s="23" t="s">
        <v>18</v>
      </c>
      <c r="P5" s="23"/>
      <c r="Q5" s="10">
        <v>7</v>
      </c>
      <c r="R5" s="10">
        <f>'住民基本台帳人口集計表'!R5-'外国人住民人口集計表'!R5</f>
        <v>9</v>
      </c>
      <c r="S5" s="10">
        <f>'住民基本台帳人口集計表'!S5-'外国人住民人口集計表'!S5</f>
        <v>9</v>
      </c>
      <c r="T5" s="8">
        <f>SUM(R5+S5)</f>
        <v>18</v>
      </c>
    </row>
    <row r="6" spans="1:20" s="6" customFormat="1" ht="24">
      <c r="A6" s="23"/>
      <c r="B6" s="3" t="s">
        <v>7</v>
      </c>
      <c r="C6" s="10">
        <v>264</v>
      </c>
      <c r="D6" s="10">
        <f>'住民基本台帳人口集計表'!D6-'外国人住民人口集計表'!D6</f>
        <v>254</v>
      </c>
      <c r="E6" s="10">
        <f>'住民基本台帳人口集計表'!E6-'外国人住民人口集計表'!E6</f>
        <v>274</v>
      </c>
      <c r="F6" s="8">
        <f>SUM(D6+E6)</f>
        <v>528</v>
      </c>
      <c r="G6" s="4"/>
      <c r="H6" s="23"/>
      <c r="I6" s="3" t="s">
        <v>7</v>
      </c>
      <c r="J6" s="10">
        <v>151</v>
      </c>
      <c r="K6" s="10">
        <f>'住民基本台帳人口集計表'!K6-'外国人住民人口集計表'!K6</f>
        <v>149</v>
      </c>
      <c r="L6" s="10">
        <f>'住民基本台帳人口集計表'!L6-'外国人住民人口集計表'!L6</f>
        <v>160</v>
      </c>
      <c r="M6" s="8">
        <f t="shared" si="1"/>
        <v>309</v>
      </c>
      <c r="N6" s="4"/>
      <c r="O6" s="17" t="s">
        <v>19</v>
      </c>
      <c r="P6" s="18"/>
      <c r="Q6" s="10">
        <v>0</v>
      </c>
      <c r="R6" s="10">
        <f>'住民基本台帳人口集計表'!R6-'外国人住民人口集計表'!R6</f>
        <v>0</v>
      </c>
      <c r="S6" s="10">
        <f>'住民基本台帳人口集計表'!S6-'外国人住民人口集計表'!S6</f>
        <v>0</v>
      </c>
      <c r="T6" s="8">
        <f>SUM(R6+S6)</f>
        <v>0</v>
      </c>
    </row>
    <row r="7" spans="1:20" s="6" customFormat="1" ht="24">
      <c r="A7" s="23"/>
      <c r="B7" s="3" t="s">
        <v>8</v>
      </c>
      <c r="C7" s="10">
        <v>303</v>
      </c>
      <c r="D7" s="10">
        <f>'住民基本台帳人口集計表'!D7-'外国人住民人口集計表'!D7</f>
        <v>321</v>
      </c>
      <c r="E7" s="10">
        <f>'住民基本台帳人口集計表'!E7-'外国人住民人口集計表'!E7</f>
        <v>353</v>
      </c>
      <c r="F7" s="8">
        <f t="shared" si="0"/>
        <v>674</v>
      </c>
      <c r="G7" s="4"/>
      <c r="H7" s="23"/>
      <c r="I7" s="3" t="s">
        <v>8</v>
      </c>
      <c r="J7" s="10">
        <v>307</v>
      </c>
      <c r="K7" s="10">
        <f>'住民基本台帳人口集計表'!K7-'外国人住民人口集計表'!K7</f>
        <v>326</v>
      </c>
      <c r="L7" s="10">
        <f>'住民基本台帳人口集計表'!L7-'外国人住民人口集計表'!L7</f>
        <v>334</v>
      </c>
      <c r="M7" s="8">
        <f t="shared" si="1"/>
        <v>660</v>
      </c>
      <c r="N7" s="4"/>
      <c r="O7" s="23" t="s">
        <v>20</v>
      </c>
      <c r="P7" s="23"/>
      <c r="Q7" s="10">
        <v>1</v>
      </c>
      <c r="R7" s="10">
        <f>'住民基本台帳人口集計表'!R7-'外国人住民人口集計表'!R7</f>
        <v>1</v>
      </c>
      <c r="S7" s="10">
        <f>'住民基本台帳人口集計表'!S7-'外国人住民人口集計表'!S7</f>
        <v>1</v>
      </c>
      <c r="T7" s="8">
        <f>SUM(R7+S7)</f>
        <v>2</v>
      </c>
    </row>
    <row r="8" spans="1:20" s="6" customFormat="1" ht="24">
      <c r="A8" s="23" t="s">
        <v>51</v>
      </c>
      <c r="B8" s="3" t="s">
        <v>6</v>
      </c>
      <c r="C8" s="10">
        <v>247</v>
      </c>
      <c r="D8" s="10">
        <f>'住民基本台帳人口集計表'!D8-'外国人住民人口集計表'!D8</f>
        <v>295</v>
      </c>
      <c r="E8" s="10">
        <f>'住民基本台帳人口集計表'!E8-'外国人住民人口集計表'!E8</f>
        <v>303</v>
      </c>
      <c r="F8" s="8">
        <f t="shared" si="0"/>
        <v>598</v>
      </c>
      <c r="G8" s="4"/>
      <c r="H8" s="23"/>
      <c r="I8" s="3" t="s">
        <v>9</v>
      </c>
      <c r="J8" s="10">
        <v>148</v>
      </c>
      <c r="K8" s="10">
        <f>'住民基本台帳人口集計表'!K8-'外国人住民人口集計表'!K8</f>
        <v>128</v>
      </c>
      <c r="L8" s="10">
        <f>'住民基本台帳人口集計表'!L8-'外国人住民人口集計表'!L8</f>
        <v>138</v>
      </c>
      <c r="M8" s="8">
        <f t="shared" si="1"/>
        <v>266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3669</v>
      </c>
      <c r="R8" s="8">
        <f>SUM(K5+K6+K7+K8+K9+K10+K11+K12+K13+K14+K15+K16+K17+K18+K19+K20+K21+K22+K23+K24+K25+K26+K27+K28+K29+K30+K31+R5+R6+R7)</f>
        <v>3959</v>
      </c>
      <c r="S8" s="8">
        <f>SUM(L5+L6+L7+L8+L9+L10+L11+L12+L13+L14+L15+L16+L17+L18+L19+L20+L21+L22+L23+L24+L25+L26+L27+L28+L29+L30+L31+S5+S6+S7)</f>
        <v>4098</v>
      </c>
      <c r="T8" s="8">
        <f>SUM(M5+M6+M7+M8+M9+M10+M11+M12+M13+M14+M15+M16+M17+M18+M19+M20+M21+M22+M23+M24+M25+M26+M27+M28+M29+M30+M31+T5+T6+T7)</f>
        <v>8057</v>
      </c>
    </row>
    <row r="9" spans="1:20" s="6" customFormat="1" ht="24">
      <c r="A9" s="23"/>
      <c r="B9" s="3" t="s">
        <v>7</v>
      </c>
      <c r="C9" s="10">
        <v>278</v>
      </c>
      <c r="D9" s="10">
        <f>'住民基本台帳人口集計表'!D9-'外国人住民人口集計表'!D9</f>
        <v>297</v>
      </c>
      <c r="E9" s="10">
        <f>'住民基本台帳人口集計表'!E9-'外国人住民人口集計表'!E9</f>
        <v>300</v>
      </c>
      <c r="F9" s="8">
        <f t="shared" si="0"/>
        <v>597</v>
      </c>
      <c r="G9" s="4"/>
      <c r="H9" s="23" t="s">
        <v>12</v>
      </c>
      <c r="I9" s="23"/>
      <c r="J9" s="10">
        <v>32</v>
      </c>
      <c r="K9" s="10">
        <f>'住民基本台帳人口集計表'!K9-'外国人住民人口集計表'!K9</f>
        <v>32</v>
      </c>
      <c r="L9" s="10">
        <f>'住民基本台帳人口集計表'!L9-'外国人住民人口集計表'!L9</f>
        <v>0</v>
      </c>
      <c r="M9" s="8">
        <f t="shared" si="1"/>
        <v>32</v>
      </c>
      <c r="N9" s="4"/>
      <c r="O9" s="23" t="s">
        <v>43</v>
      </c>
      <c r="P9" s="3" t="s">
        <v>6</v>
      </c>
      <c r="Q9" s="10">
        <v>153</v>
      </c>
      <c r="R9" s="10">
        <f>'住民基本台帳人口集計表'!R9-'外国人住民人口集計表'!R9</f>
        <v>135</v>
      </c>
      <c r="S9" s="10">
        <f>'住民基本台帳人口集計表'!S9-'外国人住民人口集計表'!S9</f>
        <v>165</v>
      </c>
      <c r="T9" s="8">
        <f>SUM(R9+S9)</f>
        <v>300</v>
      </c>
    </row>
    <row r="10" spans="1:20" s="6" customFormat="1" ht="24">
      <c r="A10" s="23"/>
      <c r="B10" s="3" t="s">
        <v>8</v>
      </c>
      <c r="C10" s="10">
        <v>400</v>
      </c>
      <c r="D10" s="10">
        <f>'住民基本台帳人口集計表'!D10-'外国人住民人口集計表'!D10</f>
        <v>392</v>
      </c>
      <c r="E10" s="10">
        <f>'住民基本台帳人口集計表'!E10-'外国人住民人口集計表'!E10</f>
        <v>394</v>
      </c>
      <c r="F10" s="8">
        <f t="shared" si="0"/>
        <v>786</v>
      </c>
      <c r="G10" s="4"/>
      <c r="H10" s="23" t="s">
        <v>45</v>
      </c>
      <c r="I10" s="3" t="s">
        <v>6</v>
      </c>
      <c r="J10" s="10">
        <v>184</v>
      </c>
      <c r="K10" s="10">
        <f>'住民基本台帳人口集計表'!K10-'外国人住民人口集計表'!K10</f>
        <v>257</v>
      </c>
      <c r="L10" s="10">
        <f>'住民基本台帳人口集計表'!L10-'外国人住民人口集計表'!L10</f>
        <v>274</v>
      </c>
      <c r="M10" s="8">
        <f t="shared" si="1"/>
        <v>531</v>
      </c>
      <c r="N10" s="4"/>
      <c r="O10" s="23"/>
      <c r="P10" s="3" t="s">
        <v>7</v>
      </c>
      <c r="Q10" s="10">
        <v>84</v>
      </c>
      <c r="R10" s="10">
        <f>'住民基本台帳人口集計表'!R10-'外国人住民人口集計表'!R10</f>
        <v>75</v>
      </c>
      <c r="S10" s="10">
        <f>'住民基本台帳人口集計表'!S10-'外国人住民人口集計表'!S10</f>
        <v>94</v>
      </c>
      <c r="T10" s="8">
        <f>SUM(R10+S10)</f>
        <v>169</v>
      </c>
    </row>
    <row r="11" spans="1:20" s="6" customFormat="1" ht="24">
      <c r="A11" s="23" t="s">
        <v>52</v>
      </c>
      <c r="B11" s="3" t="s">
        <v>6</v>
      </c>
      <c r="C11" s="10">
        <v>333</v>
      </c>
      <c r="D11" s="10">
        <f>'住民基本台帳人口集計表'!D11-'外国人住民人口集計表'!D11</f>
        <v>362</v>
      </c>
      <c r="E11" s="10">
        <f>'住民基本台帳人口集計表'!E11-'外国人住民人口集計表'!E11</f>
        <v>393</v>
      </c>
      <c r="F11" s="8">
        <f t="shared" si="0"/>
        <v>755</v>
      </c>
      <c r="G11" s="4"/>
      <c r="H11" s="23"/>
      <c r="I11" s="3" t="s">
        <v>7</v>
      </c>
      <c r="J11" s="10">
        <v>219</v>
      </c>
      <c r="K11" s="10">
        <f>'住民基本台帳人口集計表'!K11-'外国人住民人口集計表'!K11</f>
        <v>185</v>
      </c>
      <c r="L11" s="10">
        <f>'住民基本台帳人口集計表'!L11-'外国人住民人口集計表'!L11</f>
        <v>255</v>
      </c>
      <c r="M11" s="8">
        <f t="shared" si="1"/>
        <v>440</v>
      </c>
      <c r="N11" s="4"/>
      <c r="O11" s="23" t="s">
        <v>21</v>
      </c>
      <c r="P11" s="23"/>
      <c r="Q11" s="10">
        <v>1</v>
      </c>
      <c r="R11" s="10">
        <f>'住民基本台帳人口集計表'!R11-'外国人住民人口集計表'!R11</f>
        <v>2</v>
      </c>
      <c r="S11" s="10">
        <f>'住民基本台帳人口集計表'!S11-'外国人住民人口集計表'!S11</f>
        <v>1</v>
      </c>
      <c r="T11" s="8">
        <f>SUM(R11+S11)</f>
        <v>3</v>
      </c>
    </row>
    <row r="12" spans="1:20" s="6" customFormat="1" ht="24">
      <c r="A12" s="23"/>
      <c r="B12" s="3" t="s">
        <v>7</v>
      </c>
      <c r="C12" s="10">
        <v>306</v>
      </c>
      <c r="D12" s="10">
        <f>'住民基本台帳人口集計表'!D12-'外国人住民人口集計表'!D12</f>
        <v>294</v>
      </c>
      <c r="E12" s="10">
        <f>'住民基本台帳人口集計表'!E12-'外国人住民人口集計表'!E12</f>
        <v>338</v>
      </c>
      <c r="F12" s="8">
        <f t="shared" si="0"/>
        <v>632</v>
      </c>
      <c r="G12" s="4"/>
      <c r="H12" s="23" t="s">
        <v>13</v>
      </c>
      <c r="I12" s="23"/>
      <c r="J12" s="10">
        <v>303</v>
      </c>
      <c r="K12" s="10">
        <f>'住民基本台帳人口集計表'!K12-'外国人住民人口集計表'!K12</f>
        <v>365</v>
      </c>
      <c r="L12" s="10">
        <f>'住民基本台帳人口集計表'!L12-'外国人住民人口集計表'!L12</f>
        <v>376</v>
      </c>
      <c r="M12" s="8">
        <f t="shared" si="1"/>
        <v>741</v>
      </c>
      <c r="N12" s="4"/>
      <c r="O12" s="23" t="s">
        <v>59</v>
      </c>
      <c r="P12" s="23"/>
      <c r="Q12" s="8">
        <f>SUM(Q9:Q11)</f>
        <v>238</v>
      </c>
      <c r="R12" s="8">
        <f>SUM(R9:R11)</f>
        <v>212</v>
      </c>
      <c r="S12" s="8">
        <f>SUM(S9:S11)</f>
        <v>260</v>
      </c>
      <c r="T12" s="8">
        <f>SUM(T9:T11)</f>
        <v>472</v>
      </c>
    </row>
    <row r="13" spans="1:20" s="6" customFormat="1" ht="24">
      <c r="A13" s="23" t="s">
        <v>53</v>
      </c>
      <c r="B13" s="3" t="s">
        <v>6</v>
      </c>
      <c r="C13" s="10">
        <v>519</v>
      </c>
      <c r="D13" s="11">
        <f>'住民基本台帳人口集計表'!D13-'外国人住民人口集計表'!D13</f>
        <v>535</v>
      </c>
      <c r="E13" s="10">
        <f>'住民基本台帳人口集計表'!E13-'外国人住民人口集計表'!E13</f>
        <v>580</v>
      </c>
      <c r="F13" s="8">
        <f t="shared" si="0"/>
        <v>1115</v>
      </c>
      <c r="G13" s="4"/>
      <c r="H13" s="23" t="s">
        <v>46</v>
      </c>
      <c r="I13" s="3" t="s">
        <v>6</v>
      </c>
      <c r="J13" s="10">
        <v>276</v>
      </c>
      <c r="K13" s="10">
        <f>'住民基本台帳人口集計表'!K13-'外国人住民人口集計表'!K13</f>
        <v>272</v>
      </c>
      <c r="L13" s="10">
        <f>'住民基本台帳人口集計表'!L13-'外国人住民人口集計表'!L13</f>
        <v>270</v>
      </c>
      <c r="M13" s="8">
        <f t="shared" si="1"/>
        <v>542</v>
      </c>
      <c r="N13" s="4"/>
      <c r="O13" s="23" t="s">
        <v>42</v>
      </c>
      <c r="P13" s="3" t="s">
        <v>6</v>
      </c>
      <c r="Q13" s="10">
        <v>267</v>
      </c>
      <c r="R13" s="10">
        <f>'住民基本台帳人口集計表'!R13-'外国人住民人口集計表'!R13</f>
        <v>223</v>
      </c>
      <c r="S13" s="10">
        <f>'住民基本台帳人口集計表'!S13-'外国人住民人口集計表'!S13</f>
        <v>300</v>
      </c>
      <c r="T13" s="8">
        <f aca="true" t="shared" si="2" ref="T13:T22">SUM(R13+S13)</f>
        <v>523</v>
      </c>
    </row>
    <row r="14" spans="1:20" s="6" customFormat="1" ht="24">
      <c r="A14" s="23"/>
      <c r="B14" s="3" t="s">
        <v>7</v>
      </c>
      <c r="C14" s="10">
        <v>228</v>
      </c>
      <c r="D14" s="10">
        <f>'住民基本台帳人口集計表'!D14-'外国人住民人口集計表'!D14</f>
        <v>223</v>
      </c>
      <c r="E14" s="10">
        <f>'住民基本台帳人口集計表'!E14-'外国人住民人口集計表'!E14</f>
        <v>247</v>
      </c>
      <c r="F14" s="8">
        <f t="shared" si="0"/>
        <v>470</v>
      </c>
      <c r="G14" s="4"/>
      <c r="H14" s="23"/>
      <c r="I14" s="3" t="s">
        <v>7</v>
      </c>
      <c r="J14" s="10">
        <v>174</v>
      </c>
      <c r="K14" s="10">
        <f>'住民基本台帳人口集計表'!K14-'外国人住民人口集計表'!K14</f>
        <v>158</v>
      </c>
      <c r="L14" s="10">
        <f>'住民基本台帳人口集計表'!L14-'外国人住民人口集計表'!L14</f>
        <v>183</v>
      </c>
      <c r="M14" s="8">
        <f t="shared" si="1"/>
        <v>341</v>
      </c>
      <c r="N14" s="4"/>
      <c r="O14" s="23"/>
      <c r="P14" s="3" t="s">
        <v>7</v>
      </c>
      <c r="Q14" s="10">
        <v>168</v>
      </c>
      <c r="R14" s="10">
        <f>'住民基本台帳人口集計表'!R14-'外国人住民人口集計表'!R14</f>
        <v>162</v>
      </c>
      <c r="S14" s="10">
        <f>'住民基本台帳人口集計表'!S14-'外国人住民人口集計表'!S14</f>
        <v>174</v>
      </c>
      <c r="T14" s="8">
        <f t="shared" si="2"/>
        <v>336</v>
      </c>
    </row>
    <row r="15" spans="1:20" s="6" customFormat="1" ht="24">
      <c r="A15" s="23" t="s">
        <v>54</v>
      </c>
      <c r="B15" s="3" t="s">
        <v>6</v>
      </c>
      <c r="C15" s="10">
        <v>233</v>
      </c>
      <c r="D15" s="10">
        <f>'住民基本台帳人口集計表'!D15-'外国人住民人口集計表'!D15</f>
        <v>265</v>
      </c>
      <c r="E15" s="10">
        <f>'住民基本台帳人口集計表'!E15-'外国人住民人口集計表'!E15</f>
        <v>265</v>
      </c>
      <c r="F15" s="8">
        <f t="shared" si="0"/>
        <v>530</v>
      </c>
      <c r="G15" s="4"/>
      <c r="H15" s="17" t="s">
        <v>70</v>
      </c>
      <c r="I15" s="18"/>
      <c r="J15" s="10">
        <v>197</v>
      </c>
      <c r="K15" s="10">
        <f>'住民基本台帳人口集計表'!K15-'外国人住民人口集計表'!K15</f>
        <v>357</v>
      </c>
      <c r="L15" s="10">
        <f>'住民基本台帳人口集計表'!L15-'外国人住民人口集計表'!L15</f>
        <v>330</v>
      </c>
      <c r="M15" s="8">
        <f>SUM(K15+L15)</f>
        <v>687</v>
      </c>
      <c r="N15" s="4"/>
      <c r="O15" s="23"/>
      <c r="P15" s="3" t="s">
        <v>8</v>
      </c>
      <c r="Q15" s="10">
        <v>263</v>
      </c>
      <c r="R15" s="10">
        <f>'住民基本台帳人口集計表'!R15-'外国人住民人口集計表'!R15</f>
        <v>250</v>
      </c>
      <c r="S15" s="10">
        <f>'住民基本台帳人口集計表'!S15-'外国人住民人口集計表'!S15</f>
        <v>292</v>
      </c>
      <c r="T15" s="8">
        <f t="shared" si="2"/>
        <v>542</v>
      </c>
    </row>
    <row r="16" spans="1:20" s="6" customFormat="1" ht="24">
      <c r="A16" s="23"/>
      <c r="B16" s="3" t="s">
        <v>7</v>
      </c>
      <c r="C16" s="10">
        <v>175</v>
      </c>
      <c r="D16" s="10">
        <f>'住民基本台帳人口集計表'!D16-'外国人住民人口集計表'!D16</f>
        <v>201</v>
      </c>
      <c r="E16" s="10">
        <f>'住民基本台帳人口集計表'!E16-'外国人住民人口集計表'!E16</f>
        <v>210</v>
      </c>
      <c r="F16" s="8">
        <f t="shared" si="0"/>
        <v>411</v>
      </c>
      <c r="G16" s="4"/>
      <c r="H16" s="23" t="s">
        <v>47</v>
      </c>
      <c r="I16" s="3" t="s">
        <v>6</v>
      </c>
      <c r="J16" s="10">
        <v>106</v>
      </c>
      <c r="K16" s="10">
        <f>'住民基本台帳人口集計表'!K16-'外国人住民人口集計表'!K16</f>
        <v>111</v>
      </c>
      <c r="L16" s="10">
        <f>'住民基本台帳人口集計表'!L16-'外国人住民人口集計表'!L16</f>
        <v>122</v>
      </c>
      <c r="M16" s="8">
        <f t="shared" si="1"/>
        <v>233</v>
      </c>
      <c r="N16" s="4"/>
      <c r="O16" s="23"/>
      <c r="P16" s="3" t="s">
        <v>9</v>
      </c>
      <c r="Q16" s="10">
        <v>339</v>
      </c>
      <c r="R16" s="10">
        <f>'住民基本台帳人口集計表'!R16-'外国人住民人口集計表'!R16</f>
        <v>232</v>
      </c>
      <c r="S16" s="10">
        <f>'住民基本台帳人口集計表'!S16-'外国人住民人口集計表'!S16</f>
        <v>291</v>
      </c>
      <c r="T16" s="8">
        <f t="shared" si="2"/>
        <v>523</v>
      </c>
    </row>
    <row r="17" spans="1:20" s="6" customFormat="1" ht="24">
      <c r="A17" s="23"/>
      <c r="B17" s="3" t="s">
        <v>8</v>
      </c>
      <c r="C17" s="10">
        <v>178</v>
      </c>
      <c r="D17" s="10">
        <f>'住民基本台帳人口集計表'!D17-'外国人住民人口集計表'!D17</f>
        <v>194</v>
      </c>
      <c r="E17" s="10">
        <f>'住民基本台帳人口集計表'!E17-'外国人住民人口集計表'!E17</f>
        <v>200</v>
      </c>
      <c r="F17" s="8">
        <f t="shared" si="0"/>
        <v>394</v>
      </c>
      <c r="G17" s="4"/>
      <c r="H17" s="23"/>
      <c r="I17" s="3" t="s">
        <v>7</v>
      </c>
      <c r="J17" s="10">
        <v>0</v>
      </c>
      <c r="K17" s="10">
        <f>'住民基本台帳人口集計表'!K17-'外国人住民人口集計表'!K17</f>
        <v>0</v>
      </c>
      <c r="L17" s="10">
        <f>'住民基本台帳人口集計表'!L17-'外国人住民人口集計表'!L17</f>
        <v>0</v>
      </c>
      <c r="M17" s="8">
        <f t="shared" si="1"/>
        <v>0</v>
      </c>
      <c r="N17" s="4"/>
      <c r="O17" s="23"/>
      <c r="P17" s="3" t="s">
        <v>22</v>
      </c>
      <c r="Q17" s="10">
        <v>226</v>
      </c>
      <c r="R17" s="10">
        <f>'住民基本台帳人口集計表'!R17-'外国人住民人口集計表'!R17</f>
        <v>246</v>
      </c>
      <c r="S17" s="10">
        <f>'住民基本台帳人口集計表'!S17-'外国人住民人口集計表'!S17</f>
        <v>259</v>
      </c>
      <c r="T17" s="8">
        <f t="shared" si="2"/>
        <v>505</v>
      </c>
    </row>
    <row r="18" spans="1:20" s="6" customFormat="1" ht="24">
      <c r="A18" s="23"/>
      <c r="B18" s="3" t="s">
        <v>9</v>
      </c>
      <c r="C18" s="10">
        <v>162</v>
      </c>
      <c r="D18" s="10">
        <f>'住民基本台帳人口集計表'!D18-'外国人住民人口集計表'!D18</f>
        <v>178</v>
      </c>
      <c r="E18" s="10">
        <f>'住民基本台帳人口集計表'!E18-'外国人住民人口集計表'!E18</f>
        <v>189</v>
      </c>
      <c r="F18" s="8">
        <f t="shared" si="0"/>
        <v>367</v>
      </c>
      <c r="G18" s="4"/>
      <c r="H18" s="23" t="s">
        <v>48</v>
      </c>
      <c r="I18" s="3" t="s">
        <v>6</v>
      </c>
      <c r="J18" s="10">
        <v>146</v>
      </c>
      <c r="K18" s="10">
        <f>'住民基本台帳人口集計表'!K18-'外国人住民人口集計表'!K18</f>
        <v>134</v>
      </c>
      <c r="L18" s="10">
        <f>'住民基本台帳人口集計表'!L18-'外国人住民人口集計表'!L18</f>
        <v>155</v>
      </c>
      <c r="M18" s="8">
        <f t="shared" si="1"/>
        <v>289</v>
      </c>
      <c r="N18" s="4"/>
      <c r="O18" s="23"/>
      <c r="P18" s="3" t="s">
        <v>23</v>
      </c>
      <c r="Q18" s="10">
        <v>181</v>
      </c>
      <c r="R18" s="10">
        <f>'住民基本台帳人口集計表'!R18-'外国人住民人口集計表'!R18</f>
        <v>191</v>
      </c>
      <c r="S18" s="10">
        <f>'住民基本台帳人口集計表'!S18-'外国人住民人口集計表'!S18</f>
        <v>222</v>
      </c>
      <c r="T18" s="8">
        <f t="shared" si="2"/>
        <v>413</v>
      </c>
    </row>
    <row r="19" spans="1:20" s="6" customFormat="1" ht="24">
      <c r="A19" s="23" t="s">
        <v>55</v>
      </c>
      <c r="B19" s="3" t="s">
        <v>6</v>
      </c>
      <c r="C19" s="10">
        <v>178</v>
      </c>
      <c r="D19" s="10">
        <f>'住民基本台帳人口集計表'!D19-'外国人住民人口集計表'!D19</f>
        <v>169</v>
      </c>
      <c r="E19" s="10">
        <f>'住民基本台帳人口集計表'!E19-'外国人住民人口集計表'!E19</f>
        <v>172</v>
      </c>
      <c r="F19" s="8">
        <f t="shared" si="0"/>
        <v>341</v>
      </c>
      <c r="G19" s="4"/>
      <c r="H19" s="23"/>
      <c r="I19" s="3" t="s">
        <v>7</v>
      </c>
      <c r="J19" s="10">
        <v>170</v>
      </c>
      <c r="K19" s="10">
        <f>'住民基本台帳人口集計表'!K19-'外国人住民人口集計表'!K19</f>
        <v>179</v>
      </c>
      <c r="L19" s="10">
        <f>'住民基本台帳人口集計表'!L19-'外国人住民人口集計表'!L19</f>
        <v>189</v>
      </c>
      <c r="M19" s="8">
        <f t="shared" si="1"/>
        <v>368</v>
      </c>
      <c r="N19" s="4"/>
      <c r="O19" s="23"/>
      <c r="P19" s="3" t="s">
        <v>24</v>
      </c>
      <c r="Q19" s="10">
        <v>179</v>
      </c>
      <c r="R19" s="10">
        <f>'住民基本台帳人口集計表'!R19-'外国人住民人口集計表'!R19</f>
        <v>171</v>
      </c>
      <c r="S19" s="10">
        <f>'住民基本台帳人口集計表'!S19-'外国人住民人口集計表'!S19</f>
        <v>197</v>
      </c>
      <c r="T19" s="8">
        <f t="shared" si="2"/>
        <v>368</v>
      </c>
    </row>
    <row r="20" spans="1:20" s="6" customFormat="1" ht="24">
      <c r="A20" s="23"/>
      <c r="B20" s="3" t="s">
        <v>7</v>
      </c>
      <c r="C20" s="10">
        <v>245</v>
      </c>
      <c r="D20" s="10">
        <f>'住民基本台帳人口集計表'!D20-'外国人住民人口集計表'!D20</f>
        <v>295</v>
      </c>
      <c r="E20" s="10">
        <f>'住民基本台帳人口集計表'!E20-'外国人住民人口集計表'!E20</f>
        <v>284</v>
      </c>
      <c r="F20" s="8">
        <f t="shared" si="0"/>
        <v>579</v>
      </c>
      <c r="G20" s="4"/>
      <c r="H20" s="23"/>
      <c r="I20" s="3" t="s">
        <v>8</v>
      </c>
      <c r="J20" s="10">
        <v>371</v>
      </c>
      <c r="K20" s="10">
        <f>'住民基本台帳人口集計表'!K20-'外国人住民人口集計表'!K20</f>
        <v>425</v>
      </c>
      <c r="L20" s="10">
        <f>'住民基本台帳人口集計表'!L20-'外国人住民人口集計表'!L20</f>
        <v>389</v>
      </c>
      <c r="M20" s="8">
        <f t="shared" si="1"/>
        <v>814</v>
      </c>
      <c r="N20" s="4"/>
      <c r="O20" s="23"/>
      <c r="P20" s="3" t="s">
        <v>25</v>
      </c>
      <c r="Q20" s="10">
        <v>190</v>
      </c>
      <c r="R20" s="10">
        <f>'住民基本台帳人口集計表'!R20-'外国人住民人口集計表'!R20</f>
        <v>219</v>
      </c>
      <c r="S20" s="10">
        <f>'住民基本台帳人口集計表'!S20-'外国人住民人口集計表'!S20</f>
        <v>234</v>
      </c>
      <c r="T20" s="8">
        <f t="shared" si="2"/>
        <v>453</v>
      </c>
    </row>
    <row r="21" spans="1:20" s="6" customFormat="1" ht="24">
      <c r="A21" s="23"/>
      <c r="B21" s="3" t="s">
        <v>8</v>
      </c>
      <c r="C21" s="10">
        <v>407</v>
      </c>
      <c r="D21" s="10">
        <f>'住民基本台帳人口集計表'!D21-'外国人住民人口集計表'!D21</f>
        <v>425</v>
      </c>
      <c r="E21" s="10">
        <f>'住民基本台帳人口集計表'!E21-'外国人住民人口集計表'!E21</f>
        <v>420</v>
      </c>
      <c r="F21" s="8">
        <f t="shared" si="0"/>
        <v>845</v>
      </c>
      <c r="G21" s="4"/>
      <c r="H21" s="23" t="s">
        <v>49</v>
      </c>
      <c r="I21" s="3" t="s">
        <v>6</v>
      </c>
      <c r="J21" s="10">
        <v>62</v>
      </c>
      <c r="K21" s="10">
        <f>'住民基本台帳人口集計表'!K21-'外国人住民人口集計表'!K21</f>
        <v>51</v>
      </c>
      <c r="L21" s="10">
        <f>'住民基本台帳人口集計表'!L21-'外国人住民人口集計表'!L21</f>
        <v>76</v>
      </c>
      <c r="M21" s="8">
        <f t="shared" si="1"/>
        <v>127</v>
      </c>
      <c r="N21" s="4"/>
      <c r="O21" s="23" t="s">
        <v>26</v>
      </c>
      <c r="P21" s="23"/>
      <c r="Q21" s="10">
        <v>58</v>
      </c>
      <c r="R21" s="10">
        <f>'住民基本台帳人口集計表'!R21-'外国人住民人口集計表'!R21</f>
        <v>54</v>
      </c>
      <c r="S21" s="10">
        <f>'住民基本台帳人口集計表'!S21-'外国人住民人口集計表'!S21</f>
        <v>60</v>
      </c>
      <c r="T21" s="8">
        <f t="shared" si="2"/>
        <v>114</v>
      </c>
    </row>
    <row r="22" spans="1:20" s="6" customFormat="1" ht="24">
      <c r="A22" s="23" t="s">
        <v>67</v>
      </c>
      <c r="B22" s="3" t="s">
        <v>6</v>
      </c>
      <c r="C22" s="10">
        <v>206</v>
      </c>
      <c r="D22" s="10">
        <f>'住民基本台帳人口集計表'!D22-'外国人住民人口集計表'!D22</f>
        <v>188</v>
      </c>
      <c r="E22" s="10">
        <f>'住民基本台帳人口集計表'!E22-'外国人住民人口集計表'!E22</f>
        <v>215</v>
      </c>
      <c r="F22" s="8">
        <f t="shared" si="0"/>
        <v>403</v>
      </c>
      <c r="G22" s="4"/>
      <c r="H22" s="23"/>
      <c r="I22" s="3" t="s">
        <v>7</v>
      </c>
      <c r="J22" s="10">
        <v>15</v>
      </c>
      <c r="K22" s="10">
        <f>'住民基本台帳人口集計表'!K22-'外国人住民人口集計表'!K22</f>
        <v>13</v>
      </c>
      <c r="L22" s="10">
        <f>'住民基本台帳人口集計表'!L22-'外国人住民人口集計表'!L22</f>
        <v>13</v>
      </c>
      <c r="M22" s="8">
        <f t="shared" si="1"/>
        <v>26</v>
      </c>
      <c r="N22" s="4"/>
      <c r="O22" s="23" t="s">
        <v>27</v>
      </c>
      <c r="P22" s="23"/>
      <c r="Q22" s="10">
        <v>136</v>
      </c>
      <c r="R22" s="10">
        <f>'住民基本台帳人口集計表'!R22-'外国人住民人口集計表'!R22</f>
        <v>126</v>
      </c>
      <c r="S22" s="10">
        <f>'住民基本台帳人口集計表'!S22-'外国人住民人口集計表'!S22</f>
        <v>131</v>
      </c>
      <c r="T22" s="8">
        <f t="shared" si="2"/>
        <v>257</v>
      </c>
    </row>
    <row r="23" spans="1:20" s="6" customFormat="1" ht="24">
      <c r="A23" s="23"/>
      <c r="B23" s="3" t="s">
        <v>7</v>
      </c>
      <c r="C23" s="10">
        <v>468</v>
      </c>
      <c r="D23" s="10">
        <f>'住民基本台帳人口集計表'!D23-'外国人住民人口集計表'!D23</f>
        <v>485</v>
      </c>
      <c r="E23" s="10">
        <f>'住民基本台帳人口集計表'!E23-'外国人住民人口集計表'!E23</f>
        <v>426</v>
      </c>
      <c r="F23" s="8">
        <f t="shared" si="0"/>
        <v>911</v>
      </c>
      <c r="G23" s="4"/>
      <c r="H23" s="23" t="s">
        <v>66</v>
      </c>
      <c r="I23" s="23"/>
      <c r="J23" s="10">
        <v>108</v>
      </c>
      <c r="K23" s="10">
        <f>'住民基本台帳人口集計表'!K23-'外国人住民人口集計表'!K23</f>
        <v>100</v>
      </c>
      <c r="L23" s="10">
        <f>'住民基本台帳人口集計表'!L23-'外国人住民人口集計表'!L23</f>
        <v>110</v>
      </c>
      <c r="M23" s="8">
        <f t="shared" si="1"/>
        <v>210</v>
      </c>
      <c r="N23" s="4"/>
      <c r="O23" s="23" t="s">
        <v>60</v>
      </c>
      <c r="P23" s="23"/>
      <c r="Q23" s="10">
        <f>SUM(Q13:Q22)</f>
        <v>2007</v>
      </c>
      <c r="R23" s="10">
        <f>SUM(R13:R22)</f>
        <v>1874</v>
      </c>
      <c r="S23" s="10">
        <f>SUM(S13:S22)</f>
        <v>2160</v>
      </c>
      <c r="T23" s="8">
        <f>SUM(T13:T22)</f>
        <v>4034</v>
      </c>
    </row>
    <row r="24" spans="1:20" s="6" customFormat="1" ht="24">
      <c r="A24" s="23"/>
      <c r="B24" s="3" t="s">
        <v>8</v>
      </c>
      <c r="C24" s="10">
        <v>409</v>
      </c>
      <c r="D24" s="10">
        <f>'住民基本台帳人口集計表'!D24-'外国人住民人口集計表'!D24</f>
        <v>453</v>
      </c>
      <c r="E24" s="10">
        <f>'住民基本台帳人口集計表'!E24-'外国人住民人口集計表'!E24</f>
        <v>401</v>
      </c>
      <c r="F24" s="8">
        <f t="shared" si="0"/>
        <v>854</v>
      </c>
      <c r="G24" s="4"/>
      <c r="H24" s="23" t="s">
        <v>14</v>
      </c>
      <c r="I24" s="23"/>
      <c r="J24" s="10">
        <v>150</v>
      </c>
      <c r="K24" s="10">
        <f>'住民基本台帳人口集計表'!K24-'外国人住民人口集計表'!K24</f>
        <v>146</v>
      </c>
      <c r="L24" s="10">
        <f>'住民基本台帳人口集計表'!L24-'外国人住民人口集計表'!L24</f>
        <v>166</v>
      </c>
      <c r="M24" s="8">
        <f t="shared" si="1"/>
        <v>312</v>
      </c>
      <c r="N24" s="4"/>
      <c r="O24" s="23" t="s">
        <v>28</v>
      </c>
      <c r="P24" s="3" t="s">
        <v>29</v>
      </c>
      <c r="Q24" s="10">
        <v>105</v>
      </c>
      <c r="R24" s="10">
        <f>'住民基本台帳人口集計表'!R24-'外国人住民人口集計表'!R24</f>
        <v>85</v>
      </c>
      <c r="S24" s="10">
        <f>'住民基本台帳人口集計表'!S24-'外国人住民人口集計表'!S24</f>
        <v>97</v>
      </c>
      <c r="T24" s="8">
        <f aca="true" t="shared" si="3" ref="T24:T29">SUM(R24+S24)</f>
        <v>182</v>
      </c>
    </row>
    <row r="25" spans="1:20" s="6" customFormat="1" ht="24">
      <c r="A25" s="14" t="s">
        <v>56</v>
      </c>
      <c r="B25" s="3" t="s">
        <v>6</v>
      </c>
      <c r="C25" s="10">
        <v>225</v>
      </c>
      <c r="D25" s="10">
        <f>'住民基本台帳人口集計表'!D25-'外国人住民人口集計表'!D25</f>
        <v>227</v>
      </c>
      <c r="E25" s="10">
        <f>'住民基本台帳人口集計表'!E25-'外国人住民人口集計表'!E25</f>
        <v>229</v>
      </c>
      <c r="F25" s="8">
        <f t="shared" si="0"/>
        <v>456</v>
      </c>
      <c r="G25" s="4"/>
      <c r="H25" s="23" t="s">
        <v>15</v>
      </c>
      <c r="I25" s="23"/>
      <c r="J25" s="10">
        <v>103</v>
      </c>
      <c r="K25" s="10">
        <f>'住民基本台帳人口集計表'!K25-'外国人住民人口集計表'!K25</f>
        <v>118</v>
      </c>
      <c r="L25" s="10">
        <f>'住民基本台帳人口集計表'!L25-'外国人住民人口集計表'!L25</f>
        <v>128</v>
      </c>
      <c r="M25" s="8">
        <f t="shared" si="1"/>
        <v>246</v>
      </c>
      <c r="N25" s="4"/>
      <c r="O25" s="23"/>
      <c r="P25" s="3" t="s">
        <v>30</v>
      </c>
      <c r="Q25" s="10">
        <v>61</v>
      </c>
      <c r="R25" s="10">
        <f>'住民基本台帳人口集計表'!R25-'外国人住民人口集計表'!R25</f>
        <v>56</v>
      </c>
      <c r="S25" s="10">
        <f>'住民基本台帳人口集計表'!S25-'外国人住民人口集計表'!S25</f>
        <v>63</v>
      </c>
      <c r="T25" s="8">
        <f t="shared" si="3"/>
        <v>119</v>
      </c>
    </row>
    <row r="26" spans="1:20" s="6" customFormat="1" ht="24">
      <c r="A26" s="15"/>
      <c r="B26" s="3" t="s">
        <v>7</v>
      </c>
      <c r="C26" s="10">
        <v>17</v>
      </c>
      <c r="D26" s="10">
        <f>'住民基本台帳人口集計表'!D26-'外国人住民人口集計表'!D26</f>
        <v>16</v>
      </c>
      <c r="E26" s="10">
        <f>'住民基本台帳人口集計表'!E26-'外国人住民人口集計表'!E26</f>
        <v>16</v>
      </c>
      <c r="F26" s="8">
        <f t="shared" si="0"/>
        <v>32</v>
      </c>
      <c r="G26" s="4"/>
      <c r="H26" s="23" t="s">
        <v>38</v>
      </c>
      <c r="I26" s="23"/>
      <c r="J26" s="10">
        <v>61</v>
      </c>
      <c r="K26" s="10">
        <f>'住民基本台帳人口集計表'!K26-'外国人住民人口集計表'!K26</f>
        <v>55</v>
      </c>
      <c r="L26" s="10">
        <f>'住民基本台帳人口集計表'!L26-'外国人住民人口集計表'!L26</f>
        <v>56</v>
      </c>
      <c r="M26" s="8">
        <f t="shared" si="1"/>
        <v>111</v>
      </c>
      <c r="N26" s="4"/>
      <c r="O26" s="23"/>
      <c r="P26" s="3" t="s">
        <v>31</v>
      </c>
      <c r="Q26" s="10">
        <v>46</v>
      </c>
      <c r="R26" s="10">
        <f>'住民基本台帳人口集計表'!R26-'外国人住民人口集計表'!R26</f>
        <v>39</v>
      </c>
      <c r="S26" s="10">
        <f>'住民基本台帳人口集計表'!S26-'外国人住民人口集計表'!S26</f>
        <v>45</v>
      </c>
      <c r="T26" s="8">
        <f t="shared" si="3"/>
        <v>84</v>
      </c>
    </row>
    <row r="27" spans="1:20" s="6" customFormat="1" ht="24">
      <c r="A27" s="16"/>
      <c r="B27" s="3" t="s">
        <v>8</v>
      </c>
      <c r="C27" s="10">
        <v>0</v>
      </c>
      <c r="D27" s="10">
        <f>'住民基本台帳人口集計表'!D27-'外国人住民人口集計表'!D27</f>
        <v>0</v>
      </c>
      <c r="E27" s="10">
        <f>'住民基本台帳人口集計表'!E27-'外国人住民人口集計表'!E27</f>
        <v>0</v>
      </c>
      <c r="F27" s="8">
        <f t="shared" si="0"/>
        <v>0</v>
      </c>
      <c r="G27" s="4"/>
      <c r="H27" s="23" t="s">
        <v>16</v>
      </c>
      <c r="I27" s="23"/>
      <c r="J27" s="10">
        <v>4</v>
      </c>
      <c r="K27" s="10">
        <f>'住民基本台帳人口集計表'!K27-'外国人住民人口集計表'!K27</f>
        <v>3</v>
      </c>
      <c r="L27" s="10">
        <f>'住民基本台帳人口集計表'!L27-'外国人住民人口集計表'!L27</f>
        <v>3</v>
      </c>
      <c r="M27" s="8">
        <f t="shared" si="1"/>
        <v>6</v>
      </c>
      <c r="N27" s="4"/>
      <c r="O27" s="23"/>
      <c r="P27" s="3" t="s">
        <v>32</v>
      </c>
      <c r="Q27" s="10">
        <v>11</v>
      </c>
      <c r="R27" s="10">
        <f>'住民基本台帳人口集計表'!R27-'外国人住民人口集計表'!R27</f>
        <v>8</v>
      </c>
      <c r="S27" s="10">
        <f>'住民基本台帳人口集計表'!S27-'外国人住民人口集計表'!S27</f>
        <v>11</v>
      </c>
      <c r="T27" s="8">
        <f t="shared" si="3"/>
        <v>19</v>
      </c>
    </row>
    <row r="28" spans="1:20" s="6" customFormat="1" ht="24">
      <c r="A28" s="3" t="s">
        <v>57</v>
      </c>
      <c r="B28" s="3"/>
      <c r="C28" s="10">
        <v>241</v>
      </c>
      <c r="D28" s="10">
        <f>'住民基本台帳人口集計表'!D28-'外国人住民人口集計表'!D28</f>
        <v>237</v>
      </c>
      <c r="E28" s="10">
        <f>'住民基本台帳人口集計表'!E28-'外国人住民人口集計表'!E28</f>
        <v>245</v>
      </c>
      <c r="F28" s="8">
        <f t="shared" si="0"/>
        <v>482</v>
      </c>
      <c r="G28" s="4"/>
      <c r="H28" s="23" t="s">
        <v>39</v>
      </c>
      <c r="I28" s="23"/>
      <c r="J28" s="10">
        <v>22</v>
      </c>
      <c r="K28" s="10">
        <f>'住民基本台帳人口集計表'!K28-'外国人住民人口集計表'!K28</f>
        <v>18</v>
      </c>
      <c r="L28" s="10">
        <f>'住民基本台帳人口集計表'!L28-'外国人住民人口集計表'!L28</f>
        <v>18</v>
      </c>
      <c r="M28" s="8">
        <f t="shared" si="1"/>
        <v>36</v>
      </c>
      <c r="N28" s="4"/>
      <c r="O28" s="23"/>
      <c r="P28" s="3" t="s">
        <v>33</v>
      </c>
      <c r="Q28" s="10">
        <v>16</v>
      </c>
      <c r="R28" s="10">
        <f>'住民基本台帳人口集計表'!R28-'外国人住民人口集計表'!R28</f>
        <v>19</v>
      </c>
      <c r="S28" s="10">
        <f>'住民基本台帳人口集計表'!S28-'外国人住民人口集計表'!S28</f>
        <v>14</v>
      </c>
      <c r="T28" s="8">
        <f t="shared" si="3"/>
        <v>33</v>
      </c>
    </row>
    <row r="29" spans="1:20" s="6" customFormat="1" ht="24">
      <c r="A29" s="25" t="s">
        <v>10</v>
      </c>
      <c r="B29" s="23"/>
      <c r="C29" s="10">
        <v>0</v>
      </c>
      <c r="D29" s="10">
        <f>'住民基本台帳人口集計表'!D29-'外国人住民人口集計表'!D29</f>
        <v>0</v>
      </c>
      <c r="E29" s="10">
        <f>'住民基本台帳人口集計表'!E29-'外国人住民人口集計表'!E29</f>
        <v>0</v>
      </c>
      <c r="F29" s="8">
        <f t="shared" si="0"/>
        <v>0</v>
      </c>
      <c r="G29" s="4"/>
      <c r="H29" s="23" t="s">
        <v>40</v>
      </c>
      <c r="I29" s="23"/>
      <c r="J29" s="10">
        <v>33</v>
      </c>
      <c r="K29" s="10">
        <f>'住民基本台帳人口集計表'!K29-'外国人住民人口集計表'!K29</f>
        <v>33</v>
      </c>
      <c r="L29" s="10">
        <f>'住民基本台帳人口集計表'!L29-'外国人住民人口集計表'!L29</f>
        <v>33</v>
      </c>
      <c r="M29" s="8">
        <f t="shared" si="1"/>
        <v>66</v>
      </c>
      <c r="N29" s="4"/>
      <c r="O29" s="23"/>
      <c r="P29" s="3" t="s">
        <v>34</v>
      </c>
      <c r="Q29" s="10">
        <v>17</v>
      </c>
      <c r="R29" s="10">
        <f>'住民基本台帳人口集計表'!R29-'外国人住民人口集計表'!R29</f>
        <v>12</v>
      </c>
      <c r="S29" s="10">
        <f>'住民基本台帳人口集計表'!S29-'外国人住民人口集計表'!S29</f>
        <v>11</v>
      </c>
      <c r="T29" s="8">
        <f t="shared" si="3"/>
        <v>23</v>
      </c>
    </row>
    <row r="30" spans="1:20" s="6" customFormat="1" ht="24.75" thickBot="1">
      <c r="A30" s="23" t="s">
        <v>11</v>
      </c>
      <c r="B30" s="23"/>
      <c r="C30" s="10">
        <v>0</v>
      </c>
      <c r="D30" s="10">
        <f>'住民基本台帳人口集計表'!D30-'外国人住民人口集計表'!D30</f>
        <v>0</v>
      </c>
      <c r="E30" s="10">
        <f>'住民基本台帳人口集計表'!E30-'外国人住民人口集計表'!E30</f>
        <v>0</v>
      </c>
      <c r="F30" s="8">
        <f t="shared" si="0"/>
        <v>0</v>
      </c>
      <c r="G30" s="4"/>
      <c r="H30" s="23" t="s">
        <v>41</v>
      </c>
      <c r="I30" s="23"/>
      <c r="J30" s="10">
        <v>0</v>
      </c>
      <c r="K30" s="10">
        <f>'住民基本台帳人口集計表'!K30-'外国人住民人口集計表'!K30</f>
        <v>0</v>
      </c>
      <c r="L30" s="10">
        <f>'住民基本台帳人口集計表'!L30-'外国人住民人口集計表'!L30</f>
        <v>0</v>
      </c>
      <c r="M30" s="8">
        <f t="shared" si="1"/>
        <v>0</v>
      </c>
      <c r="N30" s="4"/>
      <c r="O30" s="27" t="s">
        <v>61</v>
      </c>
      <c r="P30" s="27"/>
      <c r="Q30" s="13">
        <f>SUM(Q24:Q29)</f>
        <v>256</v>
      </c>
      <c r="R30" s="13">
        <f>SUM(R24:R29)</f>
        <v>219</v>
      </c>
      <c r="S30" s="13">
        <f>SUM(S24:S29)</f>
        <v>241</v>
      </c>
      <c r="T30" s="13">
        <f>SUM(T24:T29)</f>
        <v>460</v>
      </c>
    </row>
    <row r="31" spans="1:20" s="6" customFormat="1" ht="24.75" thickTop="1">
      <c r="A31" s="23" t="s">
        <v>62</v>
      </c>
      <c r="B31" s="23"/>
      <c r="C31" s="8">
        <f>SUM(C5:C30)</f>
        <v>6404</v>
      </c>
      <c r="D31" s="8">
        <f>SUM(D5:D30)</f>
        <v>6704</v>
      </c>
      <c r="E31" s="8">
        <f>SUM(E5:E30)</f>
        <v>6873</v>
      </c>
      <c r="F31" s="8">
        <f>SUM(F5:F30)</f>
        <v>13577</v>
      </c>
      <c r="G31" s="9"/>
      <c r="H31" s="23" t="s">
        <v>17</v>
      </c>
      <c r="I31" s="23"/>
      <c r="J31" s="10">
        <v>22</v>
      </c>
      <c r="K31" s="10">
        <f>'住民基本台帳人口集計表'!K31-'外国人住民人口集計表'!K31</f>
        <v>17</v>
      </c>
      <c r="L31" s="10">
        <f>'住民基本台帳人口集計表'!L31-'外国人住民人口集計表'!L31</f>
        <v>20</v>
      </c>
      <c r="M31" s="8">
        <f t="shared" si="1"/>
        <v>37</v>
      </c>
      <c r="N31" s="9"/>
      <c r="O31" s="16" t="s">
        <v>63</v>
      </c>
      <c r="P31" s="16"/>
      <c r="Q31" s="12">
        <f>SUM(C31+Q8+Q12+Q23+Q30)</f>
        <v>12574</v>
      </c>
      <c r="R31" s="12">
        <f>SUM(D31+R8+R12+R23+R30)</f>
        <v>12968</v>
      </c>
      <c r="S31" s="12">
        <f>SUM(E31+S8+S12+S23+S30)</f>
        <v>13632</v>
      </c>
      <c r="T31" s="12">
        <f>SUM(F31+T8+T12+T23+T30)</f>
        <v>26600</v>
      </c>
    </row>
  </sheetData>
  <sheetProtection/>
  <mergeCells count="57">
    <mergeCell ref="A25:A27"/>
    <mergeCell ref="A1:T1"/>
    <mergeCell ref="Q2:S2"/>
    <mergeCell ref="A3:B3"/>
    <mergeCell ref="C3:C4"/>
    <mergeCell ref="D3:F3"/>
    <mergeCell ref="H3:I3"/>
    <mergeCell ref="J3:J4"/>
    <mergeCell ref="K3:M3"/>
    <mergeCell ref="O3:P3"/>
    <mergeCell ref="Q3:Q4"/>
    <mergeCell ref="R3:T3"/>
    <mergeCell ref="A4:B4"/>
    <mergeCell ref="H4:I4"/>
    <mergeCell ref="O4:P4"/>
    <mergeCell ref="O6:P6"/>
    <mergeCell ref="H5:H8"/>
    <mergeCell ref="O7:P7"/>
    <mergeCell ref="O5:P5"/>
    <mergeCell ref="A5:A7"/>
    <mergeCell ref="O8:P8"/>
    <mergeCell ref="A8:A10"/>
    <mergeCell ref="O9:O10"/>
    <mergeCell ref="H9:I9"/>
    <mergeCell ref="H10:H11"/>
    <mergeCell ref="O11:P11"/>
    <mergeCell ref="A11:A12"/>
    <mergeCell ref="H26:I26"/>
    <mergeCell ref="O12:P12"/>
    <mergeCell ref="H12:I12"/>
    <mergeCell ref="O13:O20"/>
    <mergeCell ref="A13:A14"/>
    <mergeCell ref="H13:H14"/>
    <mergeCell ref="O21:P21"/>
    <mergeCell ref="O22:P22"/>
    <mergeCell ref="A22:A24"/>
    <mergeCell ref="H23:I23"/>
    <mergeCell ref="O23:P23"/>
    <mergeCell ref="H15:I15"/>
    <mergeCell ref="A30:B30"/>
    <mergeCell ref="H31:I31"/>
    <mergeCell ref="A15:A18"/>
    <mergeCell ref="H16:H17"/>
    <mergeCell ref="H18:H20"/>
    <mergeCell ref="A19:A21"/>
    <mergeCell ref="H21:H22"/>
    <mergeCell ref="H25:I25"/>
    <mergeCell ref="O30:P30"/>
    <mergeCell ref="H28:I28"/>
    <mergeCell ref="A31:B31"/>
    <mergeCell ref="H24:I24"/>
    <mergeCell ref="O24:O29"/>
    <mergeCell ref="H27:I27"/>
    <mergeCell ref="O31:P31"/>
    <mergeCell ref="H29:I29"/>
    <mergeCell ref="A29:B29"/>
    <mergeCell ref="H30:I3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D5:E5" unlockedFormula="1"/>
    <ignoredError sqref="T8 T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20" width="10.00390625" style="1" bestFit="1" customWidth="1"/>
    <col min="21" max="16384" width="9.00390625" style="1" customWidth="1"/>
  </cols>
  <sheetData>
    <row r="1" spans="1:20" ht="28.5">
      <c r="A1" s="24" t="s">
        <v>68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9">
        <f>'住民基本台帳人口集計表'!Q2</f>
        <v>43556</v>
      </c>
      <c r="R2" s="29"/>
      <c r="S2" s="29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8</v>
      </c>
      <c r="D5" s="10">
        <v>4</v>
      </c>
      <c r="E5" s="10">
        <v>6</v>
      </c>
      <c r="F5" s="8">
        <f aca="true" t="shared" si="0" ref="F5:F30">SUM(D5+E5)</f>
        <v>10</v>
      </c>
      <c r="G5" s="4"/>
      <c r="H5" s="23" t="s">
        <v>44</v>
      </c>
      <c r="I5" s="3" t="s">
        <v>6</v>
      </c>
      <c r="J5" s="10">
        <v>3</v>
      </c>
      <c r="K5" s="10">
        <v>0</v>
      </c>
      <c r="L5" s="10">
        <v>3</v>
      </c>
      <c r="M5" s="8">
        <f aca="true" t="shared" si="1" ref="M5:M31">SUM(K5+L5)</f>
        <v>3</v>
      </c>
      <c r="N5" s="4"/>
      <c r="O5" s="23" t="s">
        <v>18</v>
      </c>
      <c r="P5" s="23"/>
      <c r="Q5" s="10"/>
      <c r="R5" s="10"/>
      <c r="S5" s="10"/>
      <c r="T5" s="8">
        <f>SUM(R5+S5)</f>
        <v>0</v>
      </c>
    </row>
    <row r="6" spans="1:20" s="6" customFormat="1" ht="24">
      <c r="A6" s="23"/>
      <c r="B6" s="3" t="s">
        <v>7</v>
      </c>
      <c r="C6" s="10"/>
      <c r="D6" s="10"/>
      <c r="E6" s="10"/>
      <c r="F6" s="8">
        <f t="shared" si="0"/>
        <v>0</v>
      </c>
      <c r="G6" s="4"/>
      <c r="H6" s="23"/>
      <c r="I6" s="3" t="s">
        <v>7</v>
      </c>
      <c r="J6" s="10">
        <v>2</v>
      </c>
      <c r="K6" s="10">
        <v>2</v>
      </c>
      <c r="L6" s="10">
        <v>3</v>
      </c>
      <c r="M6" s="8">
        <f t="shared" si="1"/>
        <v>5</v>
      </c>
      <c r="N6" s="4"/>
      <c r="O6" s="23" t="s">
        <v>19</v>
      </c>
      <c r="P6" s="23"/>
      <c r="Q6" s="10"/>
      <c r="R6" s="10"/>
      <c r="S6" s="10"/>
      <c r="T6" s="8">
        <f>SUM(R6+S6)</f>
        <v>0</v>
      </c>
    </row>
    <row r="7" spans="1:20" s="6" customFormat="1" ht="24">
      <c r="A7" s="23"/>
      <c r="B7" s="3" t="s">
        <v>8</v>
      </c>
      <c r="C7" s="10">
        <v>2</v>
      </c>
      <c r="D7" s="10">
        <v>1</v>
      </c>
      <c r="E7" s="10">
        <v>1</v>
      </c>
      <c r="F7" s="8">
        <f t="shared" si="0"/>
        <v>2</v>
      </c>
      <c r="G7" s="4"/>
      <c r="H7" s="23"/>
      <c r="I7" s="3" t="s">
        <v>8</v>
      </c>
      <c r="J7" s="10">
        <v>9</v>
      </c>
      <c r="K7" s="10">
        <v>10</v>
      </c>
      <c r="L7" s="10">
        <v>8</v>
      </c>
      <c r="M7" s="8">
        <f t="shared" si="1"/>
        <v>18</v>
      </c>
      <c r="N7" s="4"/>
      <c r="O7" s="23" t="s">
        <v>20</v>
      </c>
      <c r="P7" s="23"/>
      <c r="Q7" s="10"/>
      <c r="R7" s="10"/>
      <c r="S7" s="10"/>
      <c r="T7" s="8">
        <f>SUM(R7+S7)</f>
        <v>0</v>
      </c>
    </row>
    <row r="8" spans="1:20" s="6" customFormat="1" ht="24">
      <c r="A8" s="23" t="s">
        <v>51</v>
      </c>
      <c r="B8" s="3" t="s">
        <v>6</v>
      </c>
      <c r="C8" s="10">
        <v>5</v>
      </c>
      <c r="D8" s="10">
        <v>4</v>
      </c>
      <c r="E8" s="10">
        <v>1</v>
      </c>
      <c r="F8" s="8">
        <f t="shared" si="0"/>
        <v>5</v>
      </c>
      <c r="G8" s="4"/>
      <c r="H8" s="23"/>
      <c r="I8" s="3" t="s">
        <v>9</v>
      </c>
      <c r="J8" s="10">
        <v>1</v>
      </c>
      <c r="K8" s="10">
        <v>0</v>
      </c>
      <c r="L8" s="10">
        <v>1</v>
      </c>
      <c r="M8" s="8">
        <f t="shared" si="1"/>
        <v>1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93</v>
      </c>
      <c r="R8" s="8">
        <f>SUM(K5+K6+K7+K8+K9+K10+K11+K12+K13+K14+K15+K16+K17+K18+K19+K20+K21+K22+K23+K24+K25+K26+K27+K28+K29+K30+K31+R5+R6+R7)</f>
        <v>63</v>
      </c>
      <c r="S8" s="8">
        <f>SUM(L5+L6+L7+L8+L9+L10+L11+L12+L13+L14+L15+L16+L17+L18+L19+L20+L21+L22+L23+L24+L25+L26+L27+L28+L29+L30+L31+S5+S6+S7)</f>
        <v>65</v>
      </c>
      <c r="T8" s="8">
        <f>SUM(M5+M6+M7+M8+M9+M10+M11+M12+M13+M14+M15+M16+M17+M18+M19+M20+M21+M22+M23+M24+M25+M26+M27+M28+M29+M30+M31+T5+T6+T7)</f>
        <v>128</v>
      </c>
    </row>
    <row r="9" spans="1:20" s="6" customFormat="1" ht="24">
      <c r="A9" s="23"/>
      <c r="B9" s="3" t="s">
        <v>7</v>
      </c>
      <c r="C9" s="10">
        <v>1</v>
      </c>
      <c r="D9" s="10">
        <v>0</v>
      </c>
      <c r="E9" s="10">
        <v>1</v>
      </c>
      <c r="F9" s="8">
        <f t="shared" si="0"/>
        <v>1</v>
      </c>
      <c r="G9" s="4"/>
      <c r="H9" s="23" t="s">
        <v>12</v>
      </c>
      <c r="I9" s="23"/>
      <c r="J9" s="10"/>
      <c r="K9" s="10"/>
      <c r="L9" s="10"/>
      <c r="M9" s="8">
        <f t="shared" si="1"/>
        <v>0</v>
      </c>
      <c r="N9" s="4"/>
      <c r="O9" s="23" t="s">
        <v>43</v>
      </c>
      <c r="P9" s="3" t="s">
        <v>6</v>
      </c>
      <c r="Q9" s="10">
        <v>2</v>
      </c>
      <c r="R9" s="10">
        <v>0</v>
      </c>
      <c r="S9" s="10">
        <v>2</v>
      </c>
      <c r="T9" s="8">
        <f>SUM(R9+S9)</f>
        <v>2</v>
      </c>
    </row>
    <row r="10" spans="1:20" s="6" customFormat="1" ht="24">
      <c r="A10" s="23"/>
      <c r="B10" s="3" t="s">
        <v>8</v>
      </c>
      <c r="C10" s="10">
        <v>2</v>
      </c>
      <c r="D10" s="10">
        <v>1</v>
      </c>
      <c r="E10" s="10">
        <v>2</v>
      </c>
      <c r="F10" s="8">
        <f t="shared" si="0"/>
        <v>3</v>
      </c>
      <c r="G10" s="4"/>
      <c r="H10" s="23" t="s">
        <v>45</v>
      </c>
      <c r="I10" s="3" t="s">
        <v>6</v>
      </c>
      <c r="J10" s="10"/>
      <c r="K10" s="10"/>
      <c r="L10" s="10"/>
      <c r="M10" s="8">
        <f t="shared" si="1"/>
        <v>0</v>
      </c>
      <c r="N10" s="4"/>
      <c r="O10" s="23"/>
      <c r="P10" s="3" t="s">
        <v>7</v>
      </c>
      <c r="Q10" s="10"/>
      <c r="R10" s="10"/>
      <c r="S10" s="10"/>
      <c r="T10" s="8">
        <f>SUM(R10+S10)</f>
        <v>0</v>
      </c>
    </row>
    <row r="11" spans="1:20" s="6" customFormat="1" ht="24">
      <c r="A11" s="23" t="s">
        <v>52</v>
      </c>
      <c r="B11" s="3" t="s">
        <v>6</v>
      </c>
      <c r="C11" s="10">
        <v>2</v>
      </c>
      <c r="D11" s="10">
        <v>1</v>
      </c>
      <c r="E11" s="10">
        <v>3</v>
      </c>
      <c r="F11" s="8">
        <f t="shared" si="0"/>
        <v>4</v>
      </c>
      <c r="G11" s="4"/>
      <c r="H11" s="23"/>
      <c r="I11" s="3" t="s">
        <v>7</v>
      </c>
      <c r="J11" s="10">
        <v>3</v>
      </c>
      <c r="K11" s="10">
        <v>0</v>
      </c>
      <c r="L11" s="10">
        <v>4</v>
      </c>
      <c r="M11" s="8">
        <f t="shared" si="1"/>
        <v>4</v>
      </c>
      <c r="N11" s="4"/>
      <c r="O11" s="23" t="s">
        <v>21</v>
      </c>
      <c r="P11" s="23"/>
      <c r="Q11" s="10"/>
      <c r="R11" s="10"/>
      <c r="S11" s="10"/>
      <c r="T11" s="8">
        <f>SUM(R11+S11)</f>
        <v>0</v>
      </c>
    </row>
    <row r="12" spans="1:20" s="6" customFormat="1" ht="24">
      <c r="A12" s="23"/>
      <c r="B12" s="3" t="s">
        <v>7</v>
      </c>
      <c r="C12" s="10">
        <v>9</v>
      </c>
      <c r="D12" s="10">
        <v>9</v>
      </c>
      <c r="E12" s="10">
        <v>0</v>
      </c>
      <c r="F12" s="8">
        <f t="shared" si="0"/>
        <v>9</v>
      </c>
      <c r="G12" s="4"/>
      <c r="H12" s="23" t="s">
        <v>13</v>
      </c>
      <c r="I12" s="23"/>
      <c r="J12" s="10"/>
      <c r="K12" s="10"/>
      <c r="L12" s="10"/>
      <c r="M12" s="8">
        <f t="shared" si="1"/>
        <v>0</v>
      </c>
      <c r="N12" s="4"/>
      <c r="O12" s="23" t="s">
        <v>59</v>
      </c>
      <c r="P12" s="23"/>
      <c r="Q12" s="8">
        <f>SUM(Q9:Q11)</f>
        <v>2</v>
      </c>
      <c r="R12" s="8">
        <f>SUM(R9:R11)</f>
        <v>0</v>
      </c>
      <c r="S12" s="8">
        <f>SUM(S9:S11)</f>
        <v>2</v>
      </c>
      <c r="T12" s="8">
        <f>SUM(T9:T11)</f>
        <v>2</v>
      </c>
    </row>
    <row r="13" spans="1:20" s="6" customFormat="1" ht="24">
      <c r="A13" s="23" t="s">
        <v>53</v>
      </c>
      <c r="B13" s="3" t="s">
        <v>6</v>
      </c>
      <c r="C13" s="10">
        <v>2</v>
      </c>
      <c r="D13" s="10">
        <v>1</v>
      </c>
      <c r="E13" s="10">
        <v>1</v>
      </c>
      <c r="F13" s="8">
        <f t="shared" si="0"/>
        <v>2</v>
      </c>
      <c r="G13" s="4"/>
      <c r="H13" s="23" t="s">
        <v>46</v>
      </c>
      <c r="I13" s="3" t="s">
        <v>6</v>
      </c>
      <c r="J13" s="10">
        <v>6</v>
      </c>
      <c r="K13" s="10">
        <v>5</v>
      </c>
      <c r="L13" s="10">
        <v>1</v>
      </c>
      <c r="M13" s="8">
        <f t="shared" si="1"/>
        <v>6</v>
      </c>
      <c r="N13" s="4"/>
      <c r="O13" s="23" t="s">
        <v>42</v>
      </c>
      <c r="P13" s="3" t="s">
        <v>6</v>
      </c>
      <c r="Q13" s="10">
        <v>17</v>
      </c>
      <c r="R13" s="10">
        <v>8</v>
      </c>
      <c r="S13" s="10">
        <v>11</v>
      </c>
      <c r="T13" s="8">
        <f>SUM(R13+S13)</f>
        <v>19</v>
      </c>
    </row>
    <row r="14" spans="1:20" s="6" customFormat="1" ht="24">
      <c r="A14" s="23"/>
      <c r="B14" s="3" t="s">
        <v>7</v>
      </c>
      <c r="C14" s="10"/>
      <c r="D14" s="10"/>
      <c r="E14" s="10"/>
      <c r="F14" s="8">
        <f t="shared" si="0"/>
        <v>0</v>
      </c>
      <c r="G14" s="4"/>
      <c r="H14" s="23"/>
      <c r="I14" s="3" t="s">
        <v>7</v>
      </c>
      <c r="J14" s="10">
        <v>9</v>
      </c>
      <c r="K14" s="10">
        <v>11</v>
      </c>
      <c r="L14" s="10">
        <v>10</v>
      </c>
      <c r="M14" s="8">
        <f t="shared" si="1"/>
        <v>21</v>
      </c>
      <c r="N14" s="4"/>
      <c r="O14" s="23"/>
      <c r="P14" s="3" t="s">
        <v>7</v>
      </c>
      <c r="Q14" s="10">
        <v>10</v>
      </c>
      <c r="R14" s="10">
        <v>5</v>
      </c>
      <c r="S14" s="10">
        <v>5</v>
      </c>
      <c r="T14" s="8">
        <f aca="true" t="shared" si="2" ref="T14:T22">SUM(R14+S14)</f>
        <v>10</v>
      </c>
    </row>
    <row r="15" spans="1:20" s="6" customFormat="1" ht="24">
      <c r="A15" s="23" t="s">
        <v>54</v>
      </c>
      <c r="B15" s="3" t="s">
        <v>6</v>
      </c>
      <c r="C15" s="10">
        <v>4</v>
      </c>
      <c r="D15" s="10">
        <v>5</v>
      </c>
      <c r="E15" s="10">
        <v>3</v>
      </c>
      <c r="F15" s="8">
        <f t="shared" si="0"/>
        <v>8</v>
      </c>
      <c r="G15" s="4"/>
      <c r="H15" s="17" t="s">
        <v>70</v>
      </c>
      <c r="I15" s="18"/>
      <c r="J15" s="10">
        <v>4</v>
      </c>
      <c r="K15" s="10">
        <v>3</v>
      </c>
      <c r="L15" s="10">
        <v>4</v>
      </c>
      <c r="M15" s="8">
        <f t="shared" si="1"/>
        <v>7</v>
      </c>
      <c r="N15" s="4"/>
      <c r="O15" s="23"/>
      <c r="P15" s="3" t="s">
        <v>8</v>
      </c>
      <c r="Q15" s="10">
        <v>28</v>
      </c>
      <c r="R15" s="10">
        <v>17</v>
      </c>
      <c r="S15" s="10">
        <v>13</v>
      </c>
      <c r="T15" s="8">
        <f t="shared" si="2"/>
        <v>30</v>
      </c>
    </row>
    <row r="16" spans="1:20" s="6" customFormat="1" ht="24">
      <c r="A16" s="23"/>
      <c r="B16" s="3" t="s">
        <v>7</v>
      </c>
      <c r="C16" s="10">
        <v>1</v>
      </c>
      <c r="D16" s="10">
        <v>0</v>
      </c>
      <c r="E16" s="10">
        <v>1</v>
      </c>
      <c r="F16" s="8">
        <f t="shared" si="0"/>
        <v>1</v>
      </c>
      <c r="G16" s="4"/>
      <c r="H16" s="23" t="s">
        <v>47</v>
      </c>
      <c r="I16" s="3" t="s">
        <v>6</v>
      </c>
      <c r="J16" s="10"/>
      <c r="K16" s="10"/>
      <c r="L16" s="10"/>
      <c r="M16" s="8">
        <f t="shared" si="1"/>
        <v>0</v>
      </c>
      <c r="N16" s="4"/>
      <c r="O16" s="23"/>
      <c r="P16" s="3" t="s">
        <v>9</v>
      </c>
      <c r="Q16" s="10">
        <v>7</v>
      </c>
      <c r="R16" s="10">
        <v>3</v>
      </c>
      <c r="S16" s="10">
        <v>4</v>
      </c>
      <c r="T16" s="8">
        <f t="shared" si="2"/>
        <v>7</v>
      </c>
    </row>
    <row r="17" spans="1:20" s="6" customFormat="1" ht="24">
      <c r="A17" s="23"/>
      <c r="B17" s="3" t="s">
        <v>8</v>
      </c>
      <c r="C17" s="10">
        <v>3</v>
      </c>
      <c r="D17" s="10">
        <v>3</v>
      </c>
      <c r="E17" s="10">
        <v>2</v>
      </c>
      <c r="F17" s="8">
        <f t="shared" si="0"/>
        <v>5</v>
      </c>
      <c r="G17" s="4"/>
      <c r="H17" s="23"/>
      <c r="I17" s="3" t="s">
        <v>7</v>
      </c>
      <c r="J17" s="10"/>
      <c r="K17" s="10"/>
      <c r="L17" s="10"/>
      <c r="M17" s="8">
        <f t="shared" si="1"/>
        <v>0</v>
      </c>
      <c r="N17" s="4"/>
      <c r="O17" s="23"/>
      <c r="P17" s="3" t="s">
        <v>22</v>
      </c>
      <c r="Q17" s="10">
        <v>10</v>
      </c>
      <c r="R17" s="10">
        <v>1</v>
      </c>
      <c r="S17" s="10">
        <v>9</v>
      </c>
      <c r="T17" s="8">
        <f t="shared" si="2"/>
        <v>10</v>
      </c>
    </row>
    <row r="18" spans="1:20" s="6" customFormat="1" ht="24">
      <c r="A18" s="23"/>
      <c r="B18" s="3" t="s">
        <v>9</v>
      </c>
      <c r="C18" s="10"/>
      <c r="D18" s="10"/>
      <c r="E18" s="10"/>
      <c r="F18" s="8">
        <f t="shared" si="0"/>
        <v>0</v>
      </c>
      <c r="G18" s="4"/>
      <c r="H18" s="23" t="s">
        <v>48</v>
      </c>
      <c r="I18" s="3" t="s">
        <v>6</v>
      </c>
      <c r="J18" s="10"/>
      <c r="K18" s="10"/>
      <c r="L18" s="10"/>
      <c r="M18" s="8">
        <f t="shared" si="1"/>
        <v>0</v>
      </c>
      <c r="N18" s="4"/>
      <c r="O18" s="23"/>
      <c r="P18" s="3" t="s">
        <v>23</v>
      </c>
      <c r="Q18" s="10">
        <v>5</v>
      </c>
      <c r="R18" s="10">
        <v>5</v>
      </c>
      <c r="S18" s="10">
        <v>0</v>
      </c>
      <c r="T18" s="8">
        <f t="shared" si="2"/>
        <v>5</v>
      </c>
    </row>
    <row r="19" spans="1:20" s="6" customFormat="1" ht="24">
      <c r="A19" s="23" t="s">
        <v>55</v>
      </c>
      <c r="B19" s="3" t="s">
        <v>6</v>
      </c>
      <c r="C19" s="10">
        <v>5</v>
      </c>
      <c r="D19" s="10">
        <v>5</v>
      </c>
      <c r="E19" s="10">
        <v>7</v>
      </c>
      <c r="F19" s="8">
        <f t="shared" si="0"/>
        <v>12</v>
      </c>
      <c r="G19" s="4"/>
      <c r="H19" s="23"/>
      <c r="I19" s="3" t="s">
        <v>7</v>
      </c>
      <c r="J19" s="10">
        <v>8</v>
      </c>
      <c r="K19" s="10">
        <v>0</v>
      </c>
      <c r="L19" s="10">
        <v>8</v>
      </c>
      <c r="M19" s="8">
        <f t="shared" si="1"/>
        <v>8</v>
      </c>
      <c r="N19" s="4"/>
      <c r="O19" s="23"/>
      <c r="P19" s="3" t="s">
        <v>24</v>
      </c>
      <c r="Q19" s="10">
        <v>5</v>
      </c>
      <c r="R19" s="10">
        <v>5</v>
      </c>
      <c r="S19" s="10">
        <v>2</v>
      </c>
      <c r="T19" s="8">
        <f t="shared" si="2"/>
        <v>7</v>
      </c>
    </row>
    <row r="20" spans="1:20" s="6" customFormat="1" ht="24">
      <c r="A20" s="23"/>
      <c r="B20" s="3" t="s">
        <v>7</v>
      </c>
      <c r="C20" s="10">
        <v>1</v>
      </c>
      <c r="D20" s="10">
        <v>2</v>
      </c>
      <c r="E20" s="10">
        <v>1</v>
      </c>
      <c r="F20" s="8">
        <f t="shared" si="0"/>
        <v>3</v>
      </c>
      <c r="G20" s="4"/>
      <c r="H20" s="23"/>
      <c r="I20" s="3" t="s">
        <v>8</v>
      </c>
      <c r="J20" s="10">
        <v>11</v>
      </c>
      <c r="K20" s="10">
        <v>7</v>
      </c>
      <c r="L20" s="10">
        <v>11</v>
      </c>
      <c r="M20" s="8">
        <f t="shared" si="1"/>
        <v>18</v>
      </c>
      <c r="N20" s="4"/>
      <c r="O20" s="23"/>
      <c r="P20" s="3" t="s">
        <v>25</v>
      </c>
      <c r="Q20" s="10"/>
      <c r="R20" s="10"/>
      <c r="S20" s="10"/>
      <c r="T20" s="8">
        <f t="shared" si="2"/>
        <v>0</v>
      </c>
    </row>
    <row r="21" spans="1:20" s="6" customFormat="1" ht="24">
      <c r="A21" s="23"/>
      <c r="B21" s="3" t="s">
        <v>8</v>
      </c>
      <c r="C21" s="10">
        <v>10</v>
      </c>
      <c r="D21" s="10">
        <v>7</v>
      </c>
      <c r="E21" s="10">
        <v>4</v>
      </c>
      <c r="F21" s="8">
        <f t="shared" si="0"/>
        <v>11</v>
      </c>
      <c r="G21" s="4"/>
      <c r="H21" s="23" t="s">
        <v>49</v>
      </c>
      <c r="I21" s="3" t="s">
        <v>6</v>
      </c>
      <c r="J21" s="10"/>
      <c r="K21" s="10"/>
      <c r="L21" s="10"/>
      <c r="M21" s="8">
        <f t="shared" si="1"/>
        <v>0</v>
      </c>
      <c r="N21" s="4"/>
      <c r="O21" s="23" t="s">
        <v>26</v>
      </c>
      <c r="P21" s="23"/>
      <c r="Q21" s="10"/>
      <c r="R21" s="10"/>
      <c r="S21" s="10"/>
      <c r="T21" s="8">
        <f t="shared" si="2"/>
        <v>0</v>
      </c>
    </row>
    <row r="22" spans="1:20" s="6" customFormat="1" ht="24">
      <c r="A22" s="23" t="s">
        <v>67</v>
      </c>
      <c r="B22" s="3" t="s">
        <v>6</v>
      </c>
      <c r="C22" s="10">
        <v>3</v>
      </c>
      <c r="D22" s="10">
        <v>4</v>
      </c>
      <c r="E22" s="10">
        <v>3</v>
      </c>
      <c r="F22" s="8">
        <f t="shared" si="0"/>
        <v>7</v>
      </c>
      <c r="G22" s="4"/>
      <c r="H22" s="23"/>
      <c r="I22" s="3" t="s">
        <v>7</v>
      </c>
      <c r="J22" s="10"/>
      <c r="K22" s="10"/>
      <c r="L22" s="10"/>
      <c r="M22" s="8">
        <f t="shared" si="1"/>
        <v>0</v>
      </c>
      <c r="N22" s="4"/>
      <c r="O22" s="23" t="s">
        <v>27</v>
      </c>
      <c r="P22" s="23"/>
      <c r="Q22" s="10">
        <v>4</v>
      </c>
      <c r="R22" s="10">
        <v>3</v>
      </c>
      <c r="S22" s="10">
        <v>1</v>
      </c>
      <c r="T22" s="8">
        <f t="shared" si="2"/>
        <v>4</v>
      </c>
    </row>
    <row r="23" spans="1:20" s="6" customFormat="1" ht="24">
      <c r="A23" s="23"/>
      <c r="B23" s="3" t="s">
        <v>7</v>
      </c>
      <c r="C23" s="10">
        <v>6</v>
      </c>
      <c r="D23" s="10">
        <v>3</v>
      </c>
      <c r="E23" s="10">
        <v>3</v>
      </c>
      <c r="F23" s="8">
        <f t="shared" si="0"/>
        <v>6</v>
      </c>
      <c r="G23" s="4"/>
      <c r="H23" s="23" t="s">
        <v>66</v>
      </c>
      <c r="I23" s="23"/>
      <c r="J23" s="10"/>
      <c r="K23" s="10"/>
      <c r="L23" s="10"/>
      <c r="M23" s="8">
        <f t="shared" si="1"/>
        <v>0</v>
      </c>
      <c r="N23" s="4"/>
      <c r="O23" s="23" t="s">
        <v>60</v>
      </c>
      <c r="P23" s="23"/>
      <c r="Q23" s="8">
        <f>SUM(Q13:Q22)</f>
        <v>86</v>
      </c>
      <c r="R23" s="8">
        <f>SUM(R13:R22)</f>
        <v>47</v>
      </c>
      <c r="S23" s="8">
        <f>SUM(S13:S22)</f>
        <v>45</v>
      </c>
      <c r="T23" s="8">
        <f>SUM(T13:T22)</f>
        <v>92</v>
      </c>
    </row>
    <row r="24" spans="1:20" s="6" customFormat="1" ht="24">
      <c r="A24" s="23"/>
      <c r="B24" s="3" t="s">
        <v>8</v>
      </c>
      <c r="C24" s="10">
        <v>10</v>
      </c>
      <c r="D24" s="10">
        <v>11</v>
      </c>
      <c r="E24" s="10">
        <v>5</v>
      </c>
      <c r="F24" s="8">
        <f t="shared" si="0"/>
        <v>16</v>
      </c>
      <c r="G24" s="4"/>
      <c r="H24" s="23" t="s">
        <v>14</v>
      </c>
      <c r="I24" s="23"/>
      <c r="J24" s="10">
        <v>1</v>
      </c>
      <c r="K24" s="10">
        <v>0</v>
      </c>
      <c r="L24" s="10">
        <v>1</v>
      </c>
      <c r="M24" s="8">
        <f t="shared" si="1"/>
        <v>1</v>
      </c>
      <c r="N24" s="4"/>
      <c r="O24" s="23" t="s">
        <v>28</v>
      </c>
      <c r="P24" s="3" t="s">
        <v>29</v>
      </c>
      <c r="Q24" s="10">
        <v>3</v>
      </c>
      <c r="R24" s="10">
        <v>2</v>
      </c>
      <c r="S24" s="10">
        <v>1</v>
      </c>
      <c r="T24" s="8">
        <f aca="true" t="shared" si="3" ref="T24:T29">SUM(R24+S24)</f>
        <v>3</v>
      </c>
    </row>
    <row r="25" spans="1:20" s="6" customFormat="1" ht="24">
      <c r="A25" s="14" t="s">
        <v>56</v>
      </c>
      <c r="B25" s="3" t="s">
        <v>6</v>
      </c>
      <c r="C25" s="10">
        <v>10</v>
      </c>
      <c r="D25" s="10">
        <v>8</v>
      </c>
      <c r="E25" s="10">
        <v>5</v>
      </c>
      <c r="F25" s="8">
        <f t="shared" si="0"/>
        <v>13</v>
      </c>
      <c r="G25" s="4"/>
      <c r="H25" s="23" t="s">
        <v>15</v>
      </c>
      <c r="I25" s="23"/>
      <c r="J25" s="10">
        <v>32</v>
      </c>
      <c r="K25" s="10">
        <v>23</v>
      </c>
      <c r="L25" s="10">
        <v>9</v>
      </c>
      <c r="M25" s="8">
        <f t="shared" si="1"/>
        <v>32</v>
      </c>
      <c r="N25" s="4"/>
      <c r="O25" s="23"/>
      <c r="P25" s="3" t="s">
        <v>30</v>
      </c>
      <c r="Q25" s="10"/>
      <c r="R25" s="10"/>
      <c r="S25" s="10"/>
      <c r="T25" s="8">
        <f t="shared" si="3"/>
        <v>0</v>
      </c>
    </row>
    <row r="26" spans="1:20" s="6" customFormat="1" ht="24">
      <c r="A26" s="15"/>
      <c r="B26" s="3" t="s">
        <v>7</v>
      </c>
      <c r="C26" s="10">
        <v>2</v>
      </c>
      <c r="D26" s="10">
        <v>1</v>
      </c>
      <c r="E26" s="10">
        <v>1</v>
      </c>
      <c r="F26" s="8">
        <f t="shared" si="0"/>
        <v>2</v>
      </c>
      <c r="G26" s="4"/>
      <c r="H26" s="23" t="s">
        <v>38</v>
      </c>
      <c r="I26" s="23"/>
      <c r="J26" s="10">
        <v>2</v>
      </c>
      <c r="K26" s="10">
        <v>0</v>
      </c>
      <c r="L26" s="10">
        <v>2</v>
      </c>
      <c r="M26" s="8">
        <f t="shared" si="1"/>
        <v>2</v>
      </c>
      <c r="N26" s="4"/>
      <c r="O26" s="23"/>
      <c r="P26" s="3" t="s">
        <v>31</v>
      </c>
      <c r="Q26" s="10"/>
      <c r="R26" s="10"/>
      <c r="S26" s="10"/>
      <c r="T26" s="8">
        <f t="shared" si="3"/>
        <v>0</v>
      </c>
    </row>
    <row r="27" spans="1:20" s="6" customFormat="1" ht="24">
      <c r="A27" s="16"/>
      <c r="B27" s="3" t="s">
        <v>8</v>
      </c>
      <c r="C27" s="10"/>
      <c r="D27" s="10"/>
      <c r="E27" s="10"/>
      <c r="F27" s="8">
        <f t="shared" si="0"/>
        <v>0</v>
      </c>
      <c r="G27" s="4"/>
      <c r="H27" s="23" t="s">
        <v>16</v>
      </c>
      <c r="I27" s="23"/>
      <c r="J27" s="10"/>
      <c r="K27" s="10"/>
      <c r="L27" s="10"/>
      <c r="M27" s="8">
        <f t="shared" si="1"/>
        <v>0</v>
      </c>
      <c r="N27" s="4"/>
      <c r="O27" s="23"/>
      <c r="P27" s="3" t="s">
        <v>32</v>
      </c>
      <c r="Q27" s="10"/>
      <c r="R27" s="10"/>
      <c r="S27" s="10"/>
      <c r="T27" s="8">
        <f t="shared" si="3"/>
        <v>0</v>
      </c>
    </row>
    <row r="28" spans="1:20" s="6" customFormat="1" ht="24">
      <c r="A28" s="3" t="s">
        <v>57</v>
      </c>
      <c r="B28" s="3"/>
      <c r="C28" s="10">
        <v>8</v>
      </c>
      <c r="D28" s="10">
        <v>3</v>
      </c>
      <c r="E28" s="10">
        <v>6</v>
      </c>
      <c r="F28" s="8">
        <f t="shared" si="0"/>
        <v>9</v>
      </c>
      <c r="G28" s="4"/>
      <c r="H28" s="23" t="s">
        <v>39</v>
      </c>
      <c r="I28" s="23"/>
      <c r="J28" s="10"/>
      <c r="K28" s="10"/>
      <c r="L28" s="10"/>
      <c r="M28" s="8">
        <f t="shared" si="1"/>
        <v>0</v>
      </c>
      <c r="N28" s="4"/>
      <c r="O28" s="23"/>
      <c r="P28" s="3" t="s">
        <v>33</v>
      </c>
      <c r="Q28" s="10"/>
      <c r="R28" s="10"/>
      <c r="S28" s="10"/>
      <c r="T28" s="8">
        <f t="shared" si="3"/>
        <v>0</v>
      </c>
    </row>
    <row r="29" spans="1:20" s="6" customFormat="1" ht="24">
      <c r="A29" s="25" t="s">
        <v>10</v>
      </c>
      <c r="B29" s="23"/>
      <c r="C29" s="10"/>
      <c r="D29" s="10"/>
      <c r="E29" s="10"/>
      <c r="F29" s="8">
        <f t="shared" si="0"/>
        <v>0</v>
      </c>
      <c r="G29" s="4"/>
      <c r="H29" s="23" t="s">
        <v>40</v>
      </c>
      <c r="I29" s="23"/>
      <c r="J29" s="10">
        <v>1</v>
      </c>
      <c r="K29" s="10">
        <v>1</v>
      </c>
      <c r="L29" s="10">
        <v>0</v>
      </c>
      <c r="M29" s="8">
        <f t="shared" si="1"/>
        <v>1</v>
      </c>
      <c r="N29" s="4"/>
      <c r="O29" s="23"/>
      <c r="P29" s="3" t="s">
        <v>34</v>
      </c>
      <c r="Q29" s="10"/>
      <c r="R29" s="10"/>
      <c r="S29" s="10"/>
      <c r="T29" s="8">
        <f t="shared" si="3"/>
        <v>0</v>
      </c>
    </row>
    <row r="30" spans="1:20" s="6" customFormat="1" ht="24.75" thickBot="1">
      <c r="A30" s="23" t="s">
        <v>11</v>
      </c>
      <c r="B30" s="23"/>
      <c r="C30" s="10"/>
      <c r="D30" s="10"/>
      <c r="E30" s="10"/>
      <c r="F30" s="8">
        <f t="shared" si="0"/>
        <v>0</v>
      </c>
      <c r="G30" s="4"/>
      <c r="H30" s="23" t="s">
        <v>41</v>
      </c>
      <c r="I30" s="23"/>
      <c r="J30" s="10"/>
      <c r="K30" s="10"/>
      <c r="L30" s="10"/>
      <c r="M30" s="8">
        <f t="shared" si="1"/>
        <v>0</v>
      </c>
      <c r="N30" s="4"/>
      <c r="O30" s="27" t="s">
        <v>61</v>
      </c>
      <c r="P30" s="27"/>
      <c r="Q30" s="13">
        <f>SUM(Q24:Q29)</f>
        <v>3</v>
      </c>
      <c r="R30" s="13">
        <f>SUM(R24:R29)</f>
        <v>2</v>
      </c>
      <c r="S30" s="13">
        <f>SUM(S24:S29)</f>
        <v>1</v>
      </c>
      <c r="T30" s="13">
        <f>SUM(T24:T29)</f>
        <v>3</v>
      </c>
    </row>
    <row r="31" spans="1:20" s="6" customFormat="1" ht="24.75" thickTop="1">
      <c r="A31" s="23" t="s">
        <v>62</v>
      </c>
      <c r="B31" s="23"/>
      <c r="C31" s="8">
        <f>SUM(C5:C30)</f>
        <v>94</v>
      </c>
      <c r="D31" s="8">
        <f>SUM(D5:D30)</f>
        <v>73</v>
      </c>
      <c r="E31" s="8">
        <f>SUM(E5:E30)</f>
        <v>56</v>
      </c>
      <c r="F31" s="8">
        <f>SUM(F5:F30)</f>
        <v>129</v>
      </c>
      <c r="G31" s="9"/>
      <c r="H31" s="23" t="s">
        <v>17</v>
      </c>
      <c r="I31" s="23"/>
      <c r="J31" s="10">
        <v>1</v>
      </c>
      <c r="K31" s="10">
        <v>1</v>
      </c>
      <c r="L31" s="10">
        <v>0</v>
      </c>
      <c r="M31" s="8">
        <f t="shared" si="1"/>
        <v>1</v>
      </c>
      <c r="N31" s="9"/>
      <c r="O31" s="16" t="s">
        <v>63</v>
      </c>
      <c r="P31" s="16"/>
      <c r="Q31" s="12">
        <f>SUM(C31+Q8+Q12+Q23+Q30)</f>
        <v>278</v>
      </c>
      <c r="R31" s="12">
        <f>SUM(D31+R8+R12+R23+R30)</f>
        <v>185</v>
      </c>
      <c r="S31" s="12">
        <f>SUM(E31+S8+S12+S23+S30)</f>
        <v>169</v>
      </c>
      <c r="T31" s="12">
        <f>SUM(F31+T8+T12+T23+T30)</f>
        <v>354</v>
      </c>
    </row>
  </sheetData>
  <sheetProtection/>
  <mergeCells count="57">
    <mergeCell ref="Q2:S2"/>
    <mergeCell ref="A31:B31"/>
    <mergeCell ref="O5:P5"/>
    <mergeCell ref="O31:P31"/>
    <mergeCell ref="A29:B29"/>
    <mergeCell ref="H30:I30"/>
    <mergeCell ref="O30:P30"/>
    <mergeCell ref="A30:B30"/>
    <mergeCell ref="H31:I31"/>
    <mergeCell ref="H26:I26"/>
    <mergeCell ref="H12:I12"/>
    <mergeCell ref="H16:H17"/>
    <mergeCell ref="H18:H20"/>
    <mergeCell ref="H15:I15"/>
    <mergeCell ref="H21:H22"/>
    <mergeCell ref="H25:I25"/>
    <mergeCell ref="H23:I23"/>
    <mergeCell ref="C3:C4"/>
    <mergeCell ref="O6:P6"/>
    <mergeCell ref="O7:P7"/>
    <mergeCell ref="O12:P12"/>
    <mergeCell ref="A5:A7"/>
    <mergeCell ref="H5:H8"/>
    <mergeCell ref="A8:A10"/>
    <mergeCell ref="O9:O10"/>
    <mergeCell ref="O8:P8"/>
    <mergeCell ref="H9:I9"/>
    <mergeCell ref="A19:A21"/>
    <mergeCell ref="R3:T3"/>
    <mergeCell ref="A4:B4"/>
    <mergeCell ref="H4:I4"/>
    <mergeCell ref="O4:P4"/>
    <mergeCell ref="J3:J4"/>
    <mergeCell ref="K3:M3"/>
    <mergeCell ref="Q3:Q4"/>
    <mergeCell ref="A3:B3"/>
    <mergeCell ref="O3:P3"/>
    <mergeCell ref="H29:I29"/>
    <mergeCell ref="O21:P21"/>
    <mergeCell ref="H10:H11"/>
    <mergeCell ref="H27:I27"/>
    <mergeCell ref="H28:I28"/>
    <mergeCell ref="A1:T1"/>
    <mergeCell ref="A22:A24"/>
    <mergeCell ref="O24:O29"/>
    <mergeCell ref="O22:P22"/>
    <mergeCell ref="A11:A12"/>
    <mergeCell ref="A25:A27"/>
    <mergeCell ref="O23:P23"/>
    <mergeCell ref="H24:I24"/>
    <mergeCell ref="D3:F3"/>
    <mergeCell ref="H3:I3"/>
    <mergeCell ref="O11:P11"/>
    <mergeCell ref="O13:O20"/>
    <mergeCell ref="A13:A14"/>
    <mergeCell ref="H13:H14"/>
    <mergeCell ref="A15:A18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54" zoomScaleNormal="54" workbookViewId="0" topLeftCell="A13">
      <selection activeCell="T31" sqref="T3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20" width="10.00390625" style="1" bestFit="1" customWidth="1"/>
    <col min="21" max="16384" width="9.00390625" style="1" customWidth="1"/>
  </cols>
  <sheetData>
    <row r="1" spans="1:20" ht="28.5">
      <c r="A1" s="24" t="s">
        <v>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9">
        <f>'住民基本台帳人口集計表'!Q2</f>
        <v>43556</v>
      </c>
      <c r="R2" s="29"/>
      <c r="S2" s="29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/>
      <c r="D5" s="10"/>
      <c r="E5" s="10"/>
      <c r="F5" s="8">
        <f aca="true" t="shared" si="0" ref="F5:F30">SUM(D5+E5)</f>
        <v>0</v>
      </c>
      <c r="G5" s="4"/>
      <c r="H5" s="23" t="s">
        <v>44</v>
      </c>
      <c r="I5" s="3" t="s">
        <v>6</v>
      </c>
      <c r="J5" s="10"/>
      <c r="K5" s="10"/>
      <c r="L5" s="10"/>
      <c r="M5" s="8">
        <f aca="true" t="shared" si="1" ref="M5:M31">SUM(K5+L5)</f>
        <v>0</v>
      </c>
      <c r="N5" s="4"/>
      <c r="O5" s="23" t="s">
        <v>18</v>
      </c>
      <c r="P5" s="23"/>
      <c r="Q5" s="10"/>
      <c r="R5" s="10"/>
      <c r="S5" s="10"/>
      <c r="T5" s="8">
        <f>SUM(R5+S5)</f>
        <v>0</v>
      </c>
    </row>
    <row r="6" spans="1:20" s="6" customFormat="1" ht="24">
      <c r="A6" s="23"/>
      <c r="B6" s="3" t="s">
        <v>7</v>
      </c>
      <c r="C6" s="10"/>
      <c r="D6" s="10"/>
      <c r="E6" s="10"/>
      <c r="F6" s="8">
        <f t="shared" si="0"/>
        <v>0</v>
      </c>
      <c r="G6" s="4"/>
      <c r="H6" s="23"/>
      <c r="I6" s="3" t="s">
        <v>7</v>
      </c>
      <c r="J6" s="10"/>
      <c r="K6" s="10"/>
      <c r="L6" s="10"/>
      <c r="M6" s="8">
        <f t="shared" si="1"/>
        <v>0</v>
      </c>
      <c r="N6" s="4"/>
      <c r="O6" s="23" t="s">
        <v>19</v>
      </c>
      <c r="P6" s="23"/>
      <c r="Q6" s="10"/>
      <c r="R6" s="10"/>
      <c r="S6" s="10"/>
      <c r="T6" s="8">
        <f>SUM(R6+S6)</f>
        <v>0</v>
      </c>
    </row>
    <row r="7" spans="1:20" s="6" customFormat="1" ht="24">
      <c r="A7" s="23"/>
      <c r="B7" s="3" t="s">
        <v>8</v>
      </c>
      <c r="C7" s="10"/>
      <c r="D7" s="10"/>
      <c r="E7" s="10"/>
      <c r="F7" s="8">
        <f t="shared" si="0"/>
        <v>0</v>
      </c>
      <c r="G7" s="4"/>
      <c r="H7" s="23"/>
      <c r="I7" s="3" t="s">
        <v>8</v>
      </c>
      <c r="J7" s="10"/>
      <c r="K7" s="10"/>
      <c r="L7" s="10"/>
      <c r="M7" s="8">
        <f t="shared" si="1"/>
        <v>0</v>
      </c>
      <c r="N7" s="4"/>
      <c r="O7" s="23" t="s">
        <v>20</v>
      </c>
      <c r="P7" s="23"/>
      <c r="Q7" s="10"/>
      <c r="R7" s="10"/>
      <c r="S7" s="10"/>
      <c r="T7" s="8">
        <f>SUM(R7+S7)</f>
        <v>0</v>
      </c>
    </row>
    <row r="8" spans="1:20" s="6" customFormat="1" ht="24">
      <c r="A8" s="23" t="s">
        <v>51</v>
      </c>
      <c r="B8" s="3" t="s">
        <v>6</v>
      </c>
      <c r="C8" s="10"/>
      <c r="D8" s="10"/>
      <c r="E8" s="10"/>
      <c r="F8" s="8">
        <f t="shared" si="0"/>
        <v>0</v>
      </c>
      <c r="G8" s="4"/>
      <c r="H8" s="23"/>
      <c r="I8" s="3" t="s">
        <v>9</v>
      </c>
      <c r="J8" s="10"/>
      <c r="K8" s="10"/>
      <c r="L8" s="10"/>
      <c r="M8" s="8">
        <f t="shared" si="1"/>
        <v>0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0</v>
      </c>
      <c r="R8" s="8">
        <f>SUM(K5+K6+K7+K8+K9+K10+K11+K12+K13+K14+K15+K16+K17+K18+K19+K20+K21+K22+K23+K24+K25+K26+K27+K28+K29+K30+K31+R5+R6+R7)</f>
        <v>0</v>
      </c>
      <c r="S8" s="8">
        <f>SUM(L5+L6+L7+L8+L9+L10+L11+L12+L13+L14+L15+L16+L17+L18+L19+L20+L21+L22+L23+L24+L25+L26+L27+L28+L29+L30+L31+S5+S6+S7)</f>
        <v>0</v>
      </c>
      <c r="T8" s="8">
        <f>SUM(M5+M6+M7+M8+M9+M10+M11+M12+M13+M14+M15+M16+M17+M18+M19+M20+M21+M22+M23+M24+M25+M26+M27+M28+M29+M30+M31+T5+T6+T7)</f>
        <v>0</v>
      </c>
    </row>
    <row r="9" spans="1:20" s="6" customFormat="1" ht="24">
      <c r="A9" s="23"/>
      <c r="B9" s="3" t="s">
        <v>7</v>
      </c>
      <c r="C9" s="10"/>
      <c r="D9" s="10"/>
      <c r="E9" s="10"/>
      <c r="F9" s="8">
        <f t="shared" si="0"/>
        <v>0</v>
      </c>
      <c r="G9" s="4"/>
      <c r="H9" s="23" t="s">
        <v>12</v>
      </c>
      <c r="I9" s="23"/>
      <c r="J9" s="10"/>
      <c r="K9" s="10"/>
      <c r="L9" s="10"/>
      <c r="M9" s="8">
        <f t="shared" si="1"/>
        <v>0</v>
      </c>
      <c r="N9" s="4"/>
      <c r="O9" s="23" t="s">
        <v>43</v>
      </c>
      <c r="P9" s="3" t="s">
        <v>6</v>
      </c>
      <c r="Q9" s="10"/>
      <c r="R9" s="10"/>
      <c r="S9" s="10"/>
      <c r="T9" s="8">
        <f>SUM(R9+S9)</f>
        <v>0</v>
      </c>
    </row>
    <row r="10" spans="1:20" s="6" customFormat="1" ht="24">
      <c r="A10" s="23"/>
      <c r="B10" s="3" t="s">
        <v>8</v>
      </c>
      <c r="C10" s="10"/>
      <c r="D10" s="10"/>
      <c r="E10" s="10"/>
      <c r="F10" s="8">
        <f t="shared" si="0"/>
        <v>0</v>
      </c>
      <c r="G10" s="4"/>
      <c r="H10" s="23" t="s">
        <v>45</v>
      </c>
      <c r="I10" s="3" t="s">
        <v>6</v>
      </c>
      <c r="J10" s="10"/>
      <c r="K10" s="10"/>
      <c r="L10" s="10"/>
      <c r="M10" s="8">
        <f t="shared" si="1"/>
        <v>0</v>
      </c>
      <c r="N10" s="4"/>
      <c r="O10" s="23"/>
      <c r="P10" s="3" t="s">
        <v>7</v>
      </c>
      <c r="Q10" s="10"/>
      <c r="R10" s="10"/>
      <c r="S10" s="10"/>
      <c r="T10" s="8">
        <f>SUM(R10+S10)</f>
        <v>0</v>
      </c>
    </row>
    <row r="11" spans="1:20" s="6" customFormat="1" ht="24">
      <c r="A11" s="23" t="s">
        <v>52</v>
      </c>
      <c r="B11" s="3" t="s">
        <v>6</v>
      </c>
      <c r="C11" s="10"/>
      <c r="D11" s="10"/>
      <c r="E11" s="10"/>
      <c r="F11" s="8">
        <f t="shared" si="0"/>
        <v>0</v>
      </c>
      <c r="G11" s="4"/>
      <c r="H11" s="23"/>
      <c r="I11" s="3" t="s">
        <v>7</v>
      </c>
      <c r="J11" s="10"/>
      <c r="K11" s="10"/>
      <c r="L11" s="10"/>
      <c r="M11" s="8">
        <f t="shared" si="1"/>
        <v>0</v>
      </c>
      <c r="N11" s="4"/>
      <c r="O11" s="23" t="s">
        <v>21</v>
      </c>
      <c r="P11" s="23"/>
      <c r="Q11" s="10"/>
      <c r="R11" s="10"/>
      <c r="S11" s="10"/>
      <c r="T11" s="8">
        <f>SUM(R11+S11)</f>
        <v>0</v>
      </c>
    </row>
    <row r="12" spans="1:20" s="6" customFormat="1" ht="24">
      <c r="A12" s="23"/>
      <c r="B12" s="3" t="s">
        <v>7</v>
      </c>
      <c r="C12" s="10"/>
      <c r="D12" s="10"/>
      <c r="E12" s="10"/>
      <c r="F12" s="8">
        <f t="shared" si="0"/>
        <v>0</v>
      </c>
      <c r="G12" s="4"/>
      <c r="H12" s="23" t="s">
        <v>13</v>
      </c>
      <c r="I12" s="23"/>
      <c r="J12" s="10"/>
      <c r="K12" s="10"/>
      <c r="L12" s="10"/>
      <c r="M12" s="8">
        <f t="shared" si="1"/>
        <v>0</v>
      </c>
      <c r="N12" s="4"/>
      <c r="O12" s="23" t="s">
        <v>59</v>
      </c>
      <c r="P12" s="23"/>
      <c r="Q12" s="8">
        <f>SUM(Q9:Q11)</f>
        <v>0</v>
      </c>
      <c r="R12" s="8">
        <f>SUM(R9:R11)</f>
        <v>0</v>
      </c>
      <c r="S12" s="8">
        <f>SUM(S9:S11)</f>
        <v>0</v>
      </c>
      <c r="T12" s="8">
        <f>SUM(T9:T11)</f>
        <v>0</v>
      </c>
    </row>
    <row r="13" spans="1:20" s="6" customFormat="1" ht="24">
      <c r="A13" s="23" t="s">
        <v>53</v>
      </c>
      <c r="B13" s="3" t="s">
        <v>6</v>
      </c>
      <c r="C13" s="10"/>
      <c r="D13" s="10"/>
      <c r="E13" s="10"/>
      <c r="F13" s="8">
        <f t="shared" si="0"/>
        <v>0</v>
      </c>
      <c r="G13" s="4"/>
      <c r="H13" s="23" t="s">
        <v>46</v>
      </c>
      <c r="I13" s="3" t="s">
        <v>6</v>
      </c>
      <c r="J13" s="10"/>
      <c r="K13" s="10"/>
      <c r="L13" s="10"/>
      <c r="M13" s="8">
        <f t="shared" si="1"/>
        <v>0</v>
      </c>
      <c r="N13" s="4"/>
      <c r="O13" s="23" t="s">
        <v>42</v>
      </c>
      <c r="P13" s="3" t="s">
        <v>6</v>
      </c>
      <c r="Q13" s="10"/>
      <c r="R13" s="10"/>
      <c r="S13" s="10"/>
      <c r="T13" s="8">
        <f aca="true" t="shared" si="2" ref="T13:T22">SUM(R13+S13)</f>
        <v>0</v>
      </c>
    </row>
    <row r="14" spans="1:20" s="6" customFormat="1" ht="24">
      <c r="A14" s="23"/>
      <c r="B14" s="3" t="s">
        <v>7</v>
      </c>
      <c r="C14" s="10"/>
      <c r="D14" s="10"/>
      <c r="E14" s="10"/>
      <c r="F14" s="8">
        <f t="shared" si="0"/>
        <v>0</v>
      </c>
      <c r="G14" s="4"/>
      <c r="H14" s="23"/>
      <c r="I14" s="3" t="s">
        <v>7</v>
      </c>
      <c r="J14" s="10"/>
      <c r="K14" s="10"/>
      <c r="L14" s="10"/>
      <c r="M14" s="8">
        <f t="shared" si="1"/>
        <v>0</v>
      </c>
      <c r="N14" s="4"/>
      <c r="O14" s="23"/>
      <c r="P14" s="3" t="s">
        <v>7</v>
      </c>
      <c r="Q14" s="10"/>
      <c r="R14" s="10"/>
      <c r="S14" s="10"/>
      <c r="T14" s="8">
        <f t="shared" si="2"/>
        <v>0</v>
      </c>
    </row>
    <row r="15" spans="1:20" s="6" customFormat="1" ht="24">
      <c r="A15" s="23" t="s">
        <v>54</v>
      </c>
      <c r="B15" s="3" t="s">
        <v>6</v>
      </c>
      <c r="C15" s="10"/>
      <c r="D15" s="10"/>
      <c r="E15" s="10"/>
      <c r="F15" s="8">
        <f t="shared" si="0"/>
        <v>0</v>
      </c>
      <c r="G15" s="4"/>
      <c r="H15" s="17" t="s">
        <v>70</v>
      </c>
      <c r="I15" s="18"/>
      <c r="J15" s="10"/>
      <c r="K15" s="10"/>
      <c r="L15" s="10"/>
      <c r="M15" s="8"/>
      <c r="N15" s="4"/>
      <c r="O15" s="23"/>
      <c r="P15" s="3" t="s">
        <v>8</v>
      </c>
      <c r="Q15" s="10"/>
      <c r="R15" s="10"/>
      <c r="S15" s="10"/>
      <c r="T15" s="8">
        <f t="shared" si="2"/>
        <v>0</v>
      </c>
    </row>
    <row r="16" spans="1:20" s="6" customFormat="1" ht="24">
      <c r="A16" s="23"/>
      <c r="B16" s="3" t="s">
        <v>7</v>
      </c>
      <c r="C16" s="10"/>
      <c r="D16" s="10"/>
      <c r="E16" s="10"/>
      <c r="F16" s="8">
        <f t="shared" si="0"/>
        <v>0</v>
      </c>
      <c r="G16" s="4"/>
      <c r="H16" s="23" t="s">
        <v>47</v>
      </c>
      <c r="I16" s="3" t="s">
        <v>6</v>
      </c>
      <c r="J16" s="10"/>
      <c r="K16" s="10"/>
      <c r="L16" s="10"/>
      <c r="M16" s="8">
        <f t="shared" si="1"/>
        <v>0</v>
      </c>
      <c r="N16" s="4"/>
      <c r="O16" s="23"/>
      <c r="P16" s="3" t="s">
        <v>9</v>
      </c>
      <c r="Q16" s="10"/>
      <c r="R16" s="10"/>
      <c r="S16" s="10"/>
      <c r="T16" s="8">
        <f t="shared" si="2"/>
        <v>0</v>
      </c>
    </row>
    <row r="17" spans="1:20" s="6" customFormat="1" ht="24">
      <c r="A17" s="23"/>
      <c r="B17" s="3" t="s">
        <v>8</v>
      </c>
      <c r="C17" s="10"/>
      <c r="D17" s="10"/>
      <c r="E17" s="10"/>
      <c r="F17" s="8">
        <f t="shared" si="0"/>
        <v>0</v>
      </c>
      <c r="G17" s="4"/>
      <c r="H17" s="23"/>
      <c r="I17" s="3" t="s">
        <v>7</v>
      </c>
      <c r="J17" s="10"/>
      <c r="K17" s="10"/>
      <c r="L17" s="10"/>
      <c r="M17" s="8">
        <f t="shared" si="1"/>
        <v>0</v>
      </c>
      <c r="N17" s="4"/>
      <c r="O17" s="23"/>
      <c r="P17" s="3" t="s">
        <v>22</v>
      </c>
      <c r="Q17" s="10"/>
      <c r="R17" s="10"/>
      <c r="S17" s="10"/>
      <c r="T17" s="8">
        <f t="shared" si="2"/>
        <v>0</v>
      </c>
    </row>
    <row r="18" spans="1:20" s="6" customFormat="1" ht="24">
      <c r="A18" s="23"/>
      <c r="B18" s="3" t="s">
        <v>9</v>
      </c>
      <c r="C18" s="10"/>
      <c r="D18" s="10"/>
      <c r="E18" s="10"/>
      <c r="F18" s="8">
        <f t="shared" si="0"/>
        <v>0</v>
      </c>
      <c r="G18" s="4"/>
      <c r="H18" s="23" t="s">
        <v>48</v>
      </c>
      <c r="I18" s="3" t="s">
        <v>6</v>
      </c>
      <c r="J18" s="10"/>
      <c r="K18" s="10"/>
      <c r="L18" s="10"/>
      <c r="M18" s="8">
        <f t="shared" si="1"/>
        <v>0</v>
      </c>
      <c r="N18" s="4"/>
      <c r="O18" s="23"/>
      <c r="P18" s="3" t="s">
        <v>23</v>
      </c>
      <c r="Q18" s="10"/>
      <c r="R18" s="10"/>
      <c r="S18" s="10"/>
      <c r="T18" s="8">
        <f t="shared" si="2"/>
        <v>0</v>
      </c>
    </row>
    <row r="19" spans="1:20" s="6" customFormat="1" ht="24">
      <c r="A19" s="23" t="s">
        <v>55</v>
      </c>
      <c r="B19" s="3" t="s">
        <v>6</v>
      </c>
      <c r="C19" s="10"/>
      <c r="D19" s="10"/>
      <c r="E19" s="10"/>
      <c r="F19" s="8">
        <f t="shared" si="0"/>
        <v>0</v>
      </c>
      <c r="G19" s="4"/>
      <c r="H19" s="23"/>
      <c r="I19" s="3" t="s">
        <v>7</v>
      </c>
      <c r="J19" s="10"/>
      <c r="K19" s="10"/>
      <c r="L19" s="10"/>
      <c r="M19" s="8">
        <f t="shared" si="1"/>
        <v>0</v>
      </c>
      <c r="N19" s="4"/>
      <c r="O19" s="23"/>
      <c r="P19" s="3" t="s">
        <v>24</v>
      </c>
      <c r="Q19" s="10"/>
      <c r="R19" s="10"/>
      <c r="S19" s="10"/>
      <c r="T19" s="8">
        <f t="shared" si="2"/>
        <v>0</v>
      </c>
    </row>
    <row r="20" spans="1:20" s="6" customFormat="1" ht="24">
      <c r="A20" s="23"/>
      <c r="B20" s="3" t="s">
        <v>7</v>
      </c>
      <c r="C20" s="10"/>
      <c r="D20" s="10"/>
      <c r="E20" s="10"/>
      <c r="F20" s="8">
        <f t="shared" si="0"/>
        <v>0</v>
      </c>
      <c r="G20" s="4"/>
      <c r="H20" s="23"/>
      <c r="I20" s="3" t="s">
        <v>8</v>
      </c>
      <c r="J20" s="10"/>
      <c r="K20" s="10"/>
      <c r="L20" s="10"/>
      <c r="M20" s="8">
        <f t="shared" si="1"/>
        <v>0</v>
      </c>
      <c r="N20" s="4"/>
      <c r="O20" s="23"/>
      <c r="P20" s="3" t="s">
        <v>25</v>
      </c>
      <c r="Q20" s="10"/>
      <c r="R20" s="10"/>
      <c r="S20" s="10"/>
      <c r="T20" s="8">
        <f t="shared" si="2"/>
        <v>0</v>
      </c>
    </row>
    <row r="21" spans="1:20" s="6" customFormat="1" ht="24">
      <c r="A21" s="23"/>
      <c r="B21" s="3" t="s">
        <v>8</v>
      </c>
      <c r="C21" s="10"/>
      <c r="D21" s="10"/>
      <c r="E21" s="10"/>
      <c r="F21" s="8">
        <f t="shared" si="0"/>
        <v>0</v>
      </c>
      <c r="G21" s="4"/>
      <c r="H21" s="23" t="s">
        <v>49</v>
      </c>
      <c r="I21" s="3" t="s">
        <v>6</v>
      </c>
      <c r="J21" s="10"/>
      <c r="K21" s="10"/>
      <c r="L21" s="10"/>
      <c r="M21" s="8">
        <f t="shared" si="1"/>
        <v>0</v>
      </c>
      <c r="N21" s="4"/>
      <c r="O21" s="23" t="s">
        <v>26</v>
      </c>
      <c r="P21" s="23"/>
      <c r="Q21" s="10"/>
      <c r="R21" s="10"/>
      <c r="S21" s="10"/>
      <c r="T21" s="8">
        <f t="shared" si="2"/>
        <v>0</v>
      </c>
    </row>
    <row r="22" spans="1:20" s="6" customFormat="1" ht="24">
      <c r="A22" s="23" t="s">
        <v>67</v>
      </c>
      <c r="B22" s="3" t="s">
        <v>6</v>
      </c>
      <c r="C22" s="10"/>
      <c r="D22" s="10"/>
      <c r="E22" s="10"/>
      <c r="F22" s="8">
        <f t="shared" si="0"/>
        <v>0</v>
      </c>
      <c r="G22" s="4"/>
      <c r="H22" s="23"/>
      <c r="I22" s="3" t="s">
        <v>7</v>
      </c>
      <c r="J22" s="10"/>
      <c r="K22" s="10"/>
      <c r="L22" s="10"/>
      <c r="M22" s="8">
        <f t="shared" si="1"/>
        <v>0</v>
      </c>
      <c r="N22" s="4"/>
      <c r="O22" s="23" t="s">
        <v>27</v>
      </c>
      <c r="P22" s="23"/>
      <c r="Q22" s="10"/>
      <c r="R22" s="10"/>
      <c r="S22" s="10"/>
      <c r="T22" s="8">
        <f t="shared" si="2"/>
        <v>0</v>
      </c>
    </row>
    <row r="23" spans="1:20" s="6" customFormat="1" ht="24">
      <c r="A23" s="23"/>
      <c r="B23" s="3" t="s">
        <v>7</v>
      </c>
      <c r="C23" s="10"/>
      <c r="D23" s="10"/>
      <c r="E23" s="10"/>
      <c r="F23" s="8">
        <f t="shared" si="0"/>
        <v>0</v>
      </c>
      <c r="G23" s="4"/>
      <c r="H23" s="23" t="s">
        <v>66</v>
      </c>
      <c r="I23" s="23"/>
      <c r="J23" s="10"/>
      <c r="K23" s="10"/>
      <c r="L23" s="10"/>
      <c r="M23" s="8">
        <f t="shared" si="1"/>
        <v>0</v>
      </c>
      <c r="N23" s="4"/>
      <c r="O23" s="23" t="s">
        <v>60</v>
      </c>
      <c r="P23" s="23"/>
      <c r="Q23" s="8">
        <f>SUM(Q13:Q22)</f>
        <v>0</v>
      </c>
      <c r="R23" s="8">
        <f>SUM(R13:R22)</f>
        <v>0</v>
      </c>
      <c r="S23" s="8">
        <f>SUM(S13:S22)</f>
        <v>0</v>
      </c>
      <c r="T23" s="8">
        <f>SUM(T13:T22)</f>
        <v>0</v>
      </c>
    </row>
    <row r="24" spans="1:20" s="6" customFormat="1" ht="24">
      <c r="A24" s="23"/>
      <c r="B24" s="3" t="s">
        <v>8</v>
      </c>
      <c r="C24" s="10"/>
      <c r="D24" s="10"/>
      <c r="E24" s="10"/>
      <c r="F24" s="8">
        <f t="shared" si="0"/>
        <v>0</v>
      </c>
      <c r="G24" s="4"/>
      <c r="H24" s="23" t="s">
        <v>14</v>
      </c>
      <c r="I24" s="23"/>
      <c r="J24" s="10"/>
      <c r="K24" s="10"/>
      <c r="L24" s="10"/>
      <c r="M24" s="8">
        <f t="shared" si="1"/>
        <v>0</v>
      </c>
      <c r="N24" s="4"/>
      <c r="O24" s="23" t="s">
        <v>28</v>
      </c>
      <c r="P24" s="3" t="s">
        <v>29</v>
      </c>
      <c r="Q24" s="10"/>
      <c r="R24" s="10"/>
      <c r="S24" s="10"/>
      <c r="T24" s="8">
        <f aca="true" t="shared" si="3" ref="T24:T29">SUM(R24+S24)</f>
        <v>0</v>
      </c>
    </row>
    <row r="25" spans="1:20" s="6" customFormat="1" ht="24">
      <c r="A25" s="23" t="s">
        <v>56</v>
      </c>
      <c r="B25" s="3" t="s">
        <v>6</v>
      </c>
      <c r="C25" s="10"/>
      <c r="D25" s="10"/>
      <c r="E25" s="10"/>
      <c r="F25" s="8">
        <f t="shared" si="0"/>
        <v>0</v>
      </c>
      <c r="G25" s="4"/>
      <c r="H25" s="23" t="s">
        <v>15</v>
      </c>
      <c r="I25" s="23"/>
      <c r="J25" s="10"/>
      <c r="K25" s="10"/>
      <c r="L25" s="10"/>
      <c r="M25" s="8">
        <f t="shared" si="1"/>
        <v>0</v>
      </c>
      <c r="N25" s="4"/>
      <c r="O25" s="23"/>
      <c r="P25" s="3" t="s">
        <v>30</v>
      </c>
      <c r="Q25" s="10"/>
      <c r="R25" s="10"/>
      <c r="S25" s="10"/>
      <c r="T25" s="8">
        <f t="shared" si="3"/>
        <v>0</v>
      </c>
    </row>
    <row r="26" spans="1:20" s="6" customFormat="1" ht="24">
      <c r="A26" s="23"/>
      <c r="B26" s="3" t="s">
        <v>7</v>
      </c>
      <c r="C26" s="10"/>
      <c r="D26" s="10"/>
      <c r="E26" s="10"/>
      <c r="F26" s="8">
        <f t="shared" si="0"/>
        <v>0</v>
      </c>
      <c r="G26" s="4"/>
      <c r="H26" s="23" t="s">
        <v>38</v>
      </c>
      <c r="I26" s="23"/>
      <c r="J26" s="10"/>
      <c r="K26" s="10"/>
      <c r="L26" s="10"/>
      <c r="M26" s="8">
        <f t="shared" si="1"/>
        <v>0</v>
      </c>
      <c r="N26" s="4"/>
      <c r="O26" s="23"/>
      <c r="P26" s="3" t="s">
        <v>31</v>
      </c>
      <c r="Q26" s="10"/>
      <c r="R26" s="10"/>
      <c r="S26" s="10"/>
      <c r="T26" s="8">
        <f t="shared" si="3"/>
        <v>0</v>
      </c>
    </row>
    <row r="27" spans="1:20" s="6" customFormat="1" ht="24">
      <c r="A27" s="3"/>
      <c r="B27" s="3" t="s">
        <v>8</v>
      </c>
      <c r="C27" s="10"/>
      <c r="D27" s="10"/>
      <c r="E27" s="10"/>
      <c r="F27" s="8">
        <f t="shared" si="0"/>
        <v>0</v>
      </c>
      <c r="G27" s="4"/>
      <c r="H27" s="23" t="s">
        <v>16</v>
      </c>
      <c r="I27" s="23"/>
      <c r="J27" s="10"/>
      <c r="K27" s="10"/>
      <c r="L27" s="10"/>
      <c r="M27" s="8">
        <f t="shared" si="1"/>
        <v>0</v>
      </c>
      <c r="N27" s="4"/>
      <c r="O27" s="23"/>
      <c r="P27" s="3" t="s">
        <v>32</v>
      </c>
      <c r="Q27" s="10"/>
      <c r="R27" s="10"/>
      <c r="S27" s="10"/>
      <c r="T27" s="8">
        <f t="shared" si="3"/>
        <v>0</v>
      </c>
    </row>
    <row r="28" spans="1:20" s="6" customFormat="1" ht="24">
      <c r="A28" s="3" t="s">
        <v>57</v>
      </c>
      <c r="B28" s="3"/>
      <c r="C28" s="10"/>
      <c r="D28" s="10"/>
      <c r="E28" s="10"/>
      <c r="F28" s="8">
        <f t="shared" si="0"/>
        <v>0</v>
      </c>
      <c r="G28" s="4"/>
      <c r="H28" s="23" t="s">
        <v>39</v>
      </c>
      <c r="I28" s="23"/>
      <c r="J28" s="10"/>
      <c r="K28" s="10"/>
      <c r="L28" s="10"/>
      <c r="M28" s="8">
        <f t="shared" si="1"/>
        <v>0</v>
      </c>
      <c r="N28" s="4"/>
      <c r="O28" s="23"/>
      <c r="P28" s="3" t="s">
        <v>33</v>
      </c>
      <c r="Q28" s="10"/>
      <c r="R28" s="10"/>
      <c r="S28" s="10"/>
      <c r="T28" s="8">
        <f t="shared" si="3"/>
        <v>0</v>
      </c>
    </row>
    <row r="29" spans="1:20" s="6" customFormat="1" ht="24">
      <c r="A29" s="25" t="s">
        <v>10</v>
      </c>
      <c r="B29" s="23"/>
      <c r="C29" s="10"/>
      <c r="D29" s="10"/>
      <c r="E29" s="10"/>
      <c r="F29" s="8">
        <f t="shared" si="0"/>
        <v>0</v>
      </c>
      <c r="G29" s="4"/>
      <c r="H29" s="23" t="s">
        <v>40</v>
      </c>
      <c r="I29" s="23"/>
      <c r="J29" s="10"/>
      <c r="K29" s="10"/>
      <c r="L29" s="10"/>
      <c r="M29" s="8">
        <f t="shared" si="1"/>
        <v>0</v>
      </c>
      <c r="N29" s="4"/>
      <c r="O29" s="23"/>
      <c r="P29" s="3" t="s">
        <v>34</v>
      </c>
      <c r="Q29" s="10"/>
      <c r="R29" s="10"/>
      <c r="S29" s="10"/>
      <c r="T29" s="8">
        <f t="shared" si="3"/>
        <v>0</v>
      </c>
    </row>
    <row r="30" spans="1:20" s="6" customFormat="1" ht="24.75" thickBot="1">
      <c r="A30" s="23" t="s">
        <v>11</v>
      </c>
      <c r="B30" s="23"/>
      <c r="C30" s="10"/>
      <c r="D30" s="10"/>
      <c r="E30" s="10"/>
      <c r="F30" s="8">
        <f t="shared" si="0"/>
        <v>0</v>
      </c>
      <c r="G30" s="4"/>
      <c r="H30" s="23" t="s">
        <v>41</v>
      </c>
      <c r="I30" s="23"/>
      <c r="J30" s="10"/>
      <c r="K30" s="10"/>
      <c r="L30" s="10"/>
      <c r="M30" s="8">
        <f t="shared" si="1"/>
        <v>0</v>
      </c>
      <c r="N30" s="4"/>
      <c r="O30" s="27" t="s">
        <v>61</v>
      </c>
      <c r="P30" s="27"/>
      <c r="Q30" s="13">
        <f>SUM(Q24:Q29)</f>
        <v>0</v>
      </c>
      <c r="R30" s="13">
        <f>SUM(R24:R29)</f>
        <v>0</v>
      </c>
      <c r="S30" s="13">
        <f>SUM(S24:S29)</f>
        <v>0</v>
      </c>
      <c r="T30" s="13">
        <f>SUM(T24:T29)</f>
        <v>0</v>
      </c>
    </row>
    <row r="31" spans="1:20" s="6" customFormat="1" ht="24.75" thickTop="1">
      <c r="A31" s="23" t="s">
        <v>62</v>
      </c>
      <c r="B31" s="23"/>
      <c r="C31" s="8">
        <f>SUM(C5:C30)</f>
        <v>0</v>
      </c>
      <c r="D31" s="8">
        <f>SUM(D5:D30)</f>
        <v>0</v>
      </c>
      <c r="E31" s="8">
        <f>SUM(E5:E30)</f>
        <v>0</v>
      </c>
      <c r="F31" s="8">
        <f>SUM(F5:F30)</f>
        <v>0</v>
      </c>
      <c r="G31" s="9"/>
      <c r="H31" s="23" t="s">
        <v>17</v>
      </c>
      <c r="I31" s="23"/>
      <c r="J31" s="10"/>
      <c r="K31" s="10"/>
      <c r="L31" s="10"/>
      <c r="M31" s="8">
        <f t="shared" si="1"/>
        <v>0</v>
      </c>
      <c r="N31" s="9"/>
      <c r="O31" s="16" t="s">
        <v>63</v>
      </c>
      <c r="P31" s="16"/>
      <c r="Q31" s="12">
        <f>SUM(C31+Q8+Q12+Q23+Q30)</f>
        <v>0</v>
      </c>
      <c r="R31" s="12">
        <f>SUM(D31+R8+R12+R23+R30)</f>
        <v>0</v>
      </c>
      <c r="S31" s="12">
        <f>SUM(E31+S8+S12+S23+S30)</f>
        <v>0</v>
      </c>
      <c r="T31" s="12">
        <f>SUM(F31+T8+T12+T23+T30)</f>
        <v>0</v>
      </c>
    </row>
  </sheetData>
  <sheetProtection/>
  <mergeCells count="57">
    <mergeCell ref="Q2:S2"/>
    <mergeCell ref="O30:P30"/>
    <mergeCell ref="A31:B31"/>
    <mergeCell ref="O5:P5"/>
    <mergeCell ref="O31:P31"/>
    <mergeCell ref="H29:I29"/>
    <mergeCell ref="H30:I30"/>
    <mergeCell ref="A30:B30"/>
    <mergeCell ref="H31:I31"/>
    <mergeCell ref="A29:B29"/>
    <mergeCell ref="O8:P8"/>
    <mergeCell ref="O12:P12"/>
    <mergeCell ref="O22:P22"/>
    <mergeCell ref="H12:I12"/>
    <mergeCell ref="O13:O20"/>
    <mergeCell ref="O21:P21"/>
    <mergeCell ref="H9:I9"/>
    <mergeCell ref="H10:H11"/>
    <mergeCell ref="O11:P11"/>
    <mergeCell ref="Q3:Q4"/>
    <mergeCell ref="R3:T3"/>
    <mergeCell ref="A5:A7"/>
    <mergeCell ref="H5:H8"/>
    <mergeCell ref="A8:A10"/>
    <mergeCell ref="O9:O10"/>
    <mergeCell ref="O7:P7"/>
    <mergeCell ref="C3:C4"/>
    <mergeCell ref="D3:F3"/>
    <mergeCell ref="H3:I3"/>
    <mergeCell ref="A3:B3"/>
    <mergeCell ref="O6:P6"/>
    <mergeCell ref="O4:P4"/>
    <mergeCell ref="A4:B4"/>
    <mergeCell ref="J3:J4"/>
    <mergeCell ref="K3:M3"/>
    <mergeCell ref="O3:P3"/>
    <mergeCell ref="H4:I4"/>
    <mergeCell ref="A11:A12"/>
    <mergeCell ref="H28:I28"/>
    <mergeCell ref="A13:A14"/>
    <mergeCell ref="H13:H14"/>
    <mergeCell ref="A15:A18"/>
    <mergeCell ref="H16:H17"/>
    <mergeCell ref="H18:H20"/>
    <mergeCell ref="A19:A21"/>
    <mergeCell ref="H21:H22"/>
    <mergeCell ref="H15:I15"/>
    <mergeCell ref="A1:T1"/>
    <mergeCell ref="A22:A24"/>
    <mergeCell ref="H23:I23"/>
    <mergeCell ref="O24:O29"/>
    <mergeCell ref="A25:A26"/>
    <mergeCell ref="O23:P23"/>
    <mergeCell ref="H24:I24"/>
    <mergeCell ref="H25:I25"/>
    <mergeCell ref="H26:I26"/>
    <mergeCell ref="H27:I27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1" r:id="rId1"/>
  <ignoredErrors>
    <ignoredError sqref="T8 T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zoomScale="54" zoomScaleNormal="54" workbookViewId="0" topLeftCell="A1">
      <selection activeCell="X39" sqref="X39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20" width="10.00390625" style="1" bestFit="1" customWidth="1"/>
    <col min="21" max="16384" width="9.00390625" style="1" customWidth="1"/>
  </cols>
  <sheetData>
    <row r="1" spans="1:20" ht="28.5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9">
        <f>'住民基本台帳人口集計表'!Q2</f>
        <v>43556</v>
      </c>
      <c r="R2" s="29"/>
      <c r="S2" s="29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8">
        <f>'住民基本台帳人口集計表'!C5</f>
        <v>383</v>
      </c>
      <c r="D5" s="8">
        <f>SUM('住民基本台帳人口集計表'!D5,'外国人住民人口集計表'!D5)-'外国人住民人口集計表'!D5</f>
        <v>402</v>
      </c>
      <c r="E5" s="8">
        <f>SUM('住民基本台帳人口集計表'!E5,'外国人住民人口集計表'!E5)-'外国人住民人口集計表'!E5</f>
        <v>425</v>
      </c>
      <c r="F5" s="8">
        <f aca="true" t="shared" si="0" ref="F5:F30">SUM(D5+E5)</f>
        <v>827</v>
      </c>
      <c r="G5" s="4"/>
      <c r="H5" s="23" t="s">
        <v>44</v>
      </c>
      <c r="I5" s="3" t="s">
        <v>6</v>
      </c>
      <c r="J5" s="8">
        <f>'住民基本台帳人口集計表'!J5</f>
        <v>299</v>
      </c>
      <c r="K5" s="8">
        <f>SUM('住民基本台帳人口集計表'!K5,'外国人住民人口集計表'!K5)-'外国人住民人口集計表'!K5</f>
        <v>317</v>
      </c>
      <c r="L5" s="8">
        <f>SUM('住民基本台帳人口集計表'!L5,'外国人住民人口集計表'!L5)-'外国人住民人口集計表'!L5</f>
        <v>293</v>
      </c>
      <c r="M5" s="8">
        <f aca="true" t="shared" si="1" ref="M5:M31">SUM(K5+L5)</f>
        <v>610</v>
      </c>
      <c r="N5" s="4"/>
      <c r="O5" s="23" t="s">
        <v>18</v>
      </c>
      <c r="P5" s="23"/>
      <c r="Q5" s="8">
        <f>'住民基本台帳人口集計表'!Q5</f>
        <v>7</v>
      </c>
      <c r="R5" s="8">
        <f>SUM('住民基本台帳人口集計表'!R5,'外国人住民人口集計表'!R5)-'外国人住民人口集計表'!R5</f>
        <v>9</v>
      </c>
      <c r="S5" s="8">
        <f>SUM('住民基本台帳人口集計表'!S5,'外国人住民人口集計表'!S5)-'外国人住民人口集計表'!S5</f>
        <v>9</v>
      </c>
      <c r="T5" s="8">
        <f>SUM(R5+S5)</f>
        <v>18</v>
      </c>
    </row>
    <row r="6" spans="1:20" s="6" customFormat="1" ht="24">
      <c r="A6" s="23"/>
      <c r="B6" s="3" t="s">
        <v>7</v>
      </c>
      <c r="C6" s="8">
        <f>'住民基本台帳人口集計表'!C6</f>
        <v>264</v>
      </c>
      <c r="D6" s="8">
        <f>SUM('住民基本台帳人口集計表'!D6,'外国人住民人口集計表'!D6)-'外国人住民人口集計表'!D6</f>
        <v>254</v>
      </c>
      <c r="E6" s="8">
        <f>SUM('住民基本台帳人口集計表'!E6,'外国人住民人口集計表'!E6)-'外国人住民人口集計表'!E6</f>
        <v>274</v>
      </c>
      <c r="F6" s="8">
        <f t="shared" si="0"/>
        <v>528</v>
      </c>
      <c r="G6" s="4"/>
      <c r="H6" s="23"/>
      <c r="I6" s="3" t="s">
        <v>7</v>
      </c>
      <c r="J6" s="8">
        <f>'住民基本台帳人口集計表'!J6</f>
        <v>152</v>
      </c>
      <c r="K6" s="8">
        <f>SUM('住民基本台帳人口集計表'!K6,'外国人住民人口集計表'!K6)-'外国人住民人口集計表'!K6</f>
        <v>151</v>
      </c>
      <c r="L6" s="8">
        <f>SUM('住民基本台帳人口集計表'!L6,'外国人住民人口集計表'!L6)-'外国人住民人口集計表'!L6</f>
        <v>163</v>
      </c>
      <c r="M6" s="8">
        <f t="shared" si="1"/>
        <v>314</v>
      </c>
      <c r="N6" s="4"/>
      <c r="O6" s="23" t="s">
        <v>19</v>
      </c>
      <c r="P6" s="23"/>
      <c r="Q6" s="8">
        <f>'住民基本台帳人口集計表'!Q6</f>
        <v>0</v>
      </c>
      <c r="R6" s="8">
        <f>SUM('住民基本台帳人口集計表'!R6,'外国人住民人口集計表'!R6)-'外国人住民人口集計表'!R6</f>
        <v>0</v>
      </c>
      <c r="S6" s="8">
        <f>SUM('住民基本台帳人口集計表'!S6,'外国人住民人口集計表'!S6)-'外国人住民人口集計表'!S6</f>
        <v>0</v>
      </c>
      <c r="T6" s="8">
        <f>SUM(R6+S6)</f>
        <v>0</v>
      </c>
    </row>
    <row r="7" spans="1:20" s="6" customFormat="1" ht="24">
      <c r="A7" s="23"/>
      <c r="B7" s="3" t="s">
        <v>8</v>
      </c>
      <c r="C7" s="8">
        <f>'住民基本台帳人口集計表'!C7</f>
        <v>303</v>
      </c>
      <c r="D7" s="8">
        <f>SUM('住民基本台帳人口集計表'!D7,'外国人住民人口集計表'!D7)-'外国人住民人口集計表'!D7</f>
        <v>322</v>
      </c>
      <c r="E7" s="8">
        <f>SUM('住民基本台帳人口集計表'!E7,'外国人住民人口集計表'!E7)-'外国人住民人口集計表'!E7</f>
        <v>354</v>
      </c>
      <c r="F7" s="8">
        <f t="shared" si="0"/>
        <v>676</v>
      </c>
      <c r="G7" s="4"/>
      <c r="H7" s="23"/>
      <c r="I7" s="3" t="s">
        <v>8</v>
      </c>
      <c r="J7" s="8">
        <f>'住民基本台帳人口集計表'!J7</f>
        <v>312</v>
      </c>
      <c r="K7" s="8">
        <f>SUM('住民基本台帳人口集計表'!K7,'外国人住民人口集計表'!K7)-'外国人住民人口集計表'!K7</f>
        <v>336</v>
      </c>
      <c r="L7" s="8">
        <f>SUM('住民基本台帳人口集計表'!L7,'外国人住民人口集計表'!L7)-'外国人住民人口集計表'!L7</f>
        <v>342</v>
      </c>
      <c r="M7" s="8">
        <f t="shared" si="1"/>
        <v>678</v>
      </c>
      <c r="N7" s="4"/>
      <c r="O7" s="23" t="s">
        <v>20</v>
      </c>
      <c r="P7" s="23"/>
      <c r="Q7" s="8">
        <f>'住民基本台帳人口集計表'!Q7</f>
        <v>1</v>
      </c>
      <c r="R7" s="8">
        <f>SUM('住民基本台帳人口集計表'!R7,'外国人住民人口集計表'!R7)-'外国人住民人口集計表'!R7</f>
        <v>1</v>
      </c>
      <c r="S7" s="8">
        <f>SUM('住民基本台帳人口集計表'!S7,'外国人住民人口集計表'!S7)-'外国人住民人口集計表'!S7</f>
        <v>1</v>
      </c>
      <c r="T7" s="8">
        <f>SUM(R7+S7)</f>
        <v>2</v>
      </c>
    </row>
    <row r="8" spans="1:20" s="6" customFormat="1" ht="24">
      <c r="A8" s="23" t="s">
        <v>51</v>
      </c>
      <c r="B8" s="3" t="s">
        <v>6</v>
      </c>
      <c r="C8" s="8">
        <f>'住民基本台帳人口集計表'!C8</f>
        <v>250</v>
      </c>
      <c r="D8" s="8">
        <f>SUM('住民基本台帳人口集計表'!D8,'外国人住民人口集計表'!D8)-'外国人住民人口集計表'!D8</f>
        <v>299</v>
      </c>
      <c r="E8" s="8">
        <f>SUM('住民基本台帳人口集計表'!E8,'外国人住民人口集計表'!E8)-'外国人住民人口集計表'!E8</f>
        <v>304</v>
      </c>
      <c r="F8" s="8">
        <f t="shared" si="0"/>
        <v>603</v>
      </c>
      <c r="G8" s="4"/>
      <c r="H8" s="23"/>
      <c r="I8" s="3" t="s">
        <v>9</v>
      </c>
      <c r="J8" s="8">
        <f>'住民基本台帳人口集計表'!J8</f>
        <v>148</v>
      </c>
      <c r="K8" s="8">
        <f>SUM('住民基本台帳人口集計表'!K8,'外国人住民人口集計表'!K8)-'外国人住民人口集計表'!K8</f>
        <v>128</v>
      </c>
      <c r="L8" s="8">
        <f>SUM('住民基本台帳人口集計表'!L8,'外国人住民人口集計表'!L8)-'外国人住民人口集計表'!L8</f>
        <v>139</v>
      </c>
      <c r="M8" s="8">
        <f t="shared" si="1"/>
        <v>267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3745</v>
      </c>
      <c r="R8" s="8">
        <f>SUM(K5+K6+K7+K8+K9+K10+K11+K12+K13+K14+K15+K16+K17+K18+K19+K20+K21+K22+K23+K24+K25+K26+K27+K28+K29+K30+K31+R5+R6+R7)</f>
        <v>4022</v>
      </c>
      <c r="S8" s="8">
        <f>SUM(L5+L6+L7+L8+L9+L10+L11+L12+L13+L14+L15+L16+L17+L18+L19+L20+L21+L22+L23+L24+L25+L26+L27+L28+L29+L30+L31+S5+S6+S7)</f>
        <v>4163</v>
      </c>
      <c r="T8" s="8">
        <f>SUM(M5+M6+M7+M8+M9+M10+M11+M12+M13+M14+M15+M16+M17+M18+M19+M20+M21+M22+M23+M24+M25+M26+M27+M28+M29+M30+M31+T5+T6+T7)</f>
        <v>8185</v>
      </c>
    </row>
    <row r="9" spans="1:20" s="6" customFormat="1" ht="24">
      <c r="A9" s="23"/>
      <c r="B9" s="3" t="s">
        <v>7</v>
      </c>
      <c r="C9" s="8">
        <f>'住民基本台帳人口集計表'!C9</f>
        <v>278</v>
      </c>
      <c r="D9" s="8">
        <f>SUM('住民基本台帳人口集計表'!D9,'外国人住民人口集計表'!D9)-'外国人住民人口集計表'!D9</f>
        <v>297</v>
      </c>
      <c r="E9" s="8">
        <f>SUM('住民基本台帳人口集計表'!E9,'外国人住民人口集計表'!E9)-'外国人住民人口集計表'!E9</f>
        <v>301</v>
      </c>
      <c r="F9" s="8">
        <f t="shared" si="0"/>
        <v>598</v>
      </c>
      <c r="G9" s="4"/>
      <c r="H9" s="23" t="s">
        <v>12</v>
      </c>
      <c r="I9" s="23"/>
      <c r="J9" s="8">
        <f>'住民基本台帳人口集計表'!J9</f>
        <v>32</v>
      </c>
      <c r="K9" s="8">
        <f>SUM('住民基本台帳人口集計表'!K9,'外国人住民人口集計表'!K9)-'外国人住民人口集計表'!K9</f>
        <v>32</v>
      </c>
      <c r="L9" s="8">
        <f>SUM('住民基本台帳人口集計表'!L9,'外国人住民人口集計表'!L9)-'外国人住民人口集計表'!L9</f>
        <v>0</v>
      </c>
      <c r="M9" s="8">
        <f t="shared" si="1"/>
        <v>32</v>
      </c>
      <c r="N9" s="4"/>
      <c r="O9" s="23" t="s">
        <v>43</v>
      </c>
      <c r="P9" s="3" t="s">
        <v>6</v>
      </c>
      <c r="Q9" s="8">
        <f>'住民基本台帳人口集計表'!Q9</f>
        <v>153</v>
      </c>
      <c r="R9" s="8">
        <f>SUM('住民基本台帳人口集計表'!R9,'外国人住民人口集計表'!R9)-'外国人住民人口集計表'!R9</f>
        <v>135</v>
      </c>
      <c r="S9" s="8">
        <f>SUM('住民基本台帳人口集計表'!S9,'外国人住民人口集計表'!S9)-'外国人住民人口集計表'!S9</f>
        <v>167</v>
      </c>
      <c r="T9" s="8">
        <f>SUM(R9+S9)</f>
        <v>302</v>
      </c>
    </row>
    <row r="10" spans="1:20" s="6" customFormat="1" ht="24">
      <c r="A10" s="23"/>
      <c r="B10" s="3" t="s">
        <v>8</v>
      </c>
      <c r="C10" s="8">
        <f>'住民基本台帳人口集計表'!C10</f>
        <v>401</v>
      </c>
      <c r="D10" s="8">
        <f>SUM('住民基本台帳人口集計表'!D10,'外国人住民人口集計表'!D10)-'外国人住民人口集計表'!D10</f>
        <v>393</v>
      </c>
      <c r="E10" s="8">
        <f>SUM('住民基本台帳人口集計表'!E10,'外国人住民人口集計表'!E10)-'外国人住民人口集計表'!E10</f>
        <v>396</v>
      </c>
      <c r="F10" s="8">
        <f t="shared" si="0"/>
        <v>789</v>
      </c>
      <c r="G10" s="4"/>
      <c r="H10" s="23" t="s">
        <v>45</v>
      </c>
      <c r="I10" s="3" t="s">
        <v>6</v>
      </c>
      <c r="J10" s="8">
        <f>'住民基本台帳人口集計表'!J10</f>
        <v>184</v>
      </c>
      <c r="K10" s="8">
        <f>SUM('住民基本台帳人口集計表'!K10,'外国人住民人口集計表'!K10)-'外国人住民人口集計表'!K10</f>
        <v>257</v>
      </c>
      <c r="L10" s="8">
        <f>SUM('住民基本台帳人口集計表'!L10,'外国人住民人口集計表'!L10)-'外国人住民人口集計表'!L10</f>
        <v>274</v>
      </c>
      <c r="M10" s="8">
        <f t="shared" si="1"/>
        <v>531</v>
      </c>
      <c r="N10" s="4"/>
      <c r="O10" s="23"/>
      <c r="P10" s="3" t="s">
        <v>7</v>
      </c>
      <c r="Q10" s="8">
        <f>'住民基本台帳人口集計表'!Q10</f>
        <v>84</v>
      </c>
      <c r="R10" s="8">
        <f>SUM('住民基本台帳人口集計表'!R10,'外国人住民人口集計表'!R10)-'外国人住民人口集計表'!R10</f>
        <v>75</v>
      </c>
      <c r="S10" s="8">
        <f>SUM('住民基本台帳人口集計表'!S10,'外国人住民人口集計表'!S10)-'外国人住民人口集計表'!S10</f>
        <v>94</v>
      </c>
      <c r="T10" s="8">
        <f>SUM(R10+S10)</f>
        <v>169</v>
      </c>
    </row>
    <row r="11" spans="1:20" s="6" customFormat="1" ht="24">
      <c r="A11" s="23" t="s">
        <v>52</v>
      </c>
      <c r="B11" s="3" t="s">
        <v>6</v>
      </c>
      <c r="C11" s="8">
        <f>'住民基本台帳人口集計表'!C11</f>
        <v>334</v>
      </c>
      <c r="D11" s="8">
        <f>SUM('住民基本台帳人口集計表'!D11,'外国人住民人口集計表'!D11)-'外国人住民人口集計表'!D11</f>
        <v>363</v>
      </c>
      <c r="E11" s="8">
        <f>SUM('住民基本台帳人口集計表'!E11,'外国人住民人口集計表'!E11)-'外国人住民人口集計表'!E11</f>
        <v>396</v>
      </c>
      <c r="F11" s="8">
        <f t="shared" si="0"/>
        <v>759</v>
      </c>
      <c r="G11" s="4"/>
      <c r="H11" s="23"/>
      <c r="I11" s="3" t="s">
        <v>7</v>
      </c>
      <c r="J11" s="8">
        <f>'住民基本台帳人口集計表'!J11</f>
        <v>220</v>
      </c>
      <c r="K11" s="8">
        <f>SUM('住民基本台帳人口集計表'!K11,'外国人住民人口集計表'!K11)-'外国人住民人口集計表'!K11</f>
        <v>185</v>
      </c>
      <c r="L11" s="8">
        <f>SUM('住民基本台帳人口集計表'!L11,'外国人住民人口集計表'!L11)-'外国人住民人口集計表'!L11</f>
        <v>259</v>
      </c>
      <c r="M11" s="8">
        <f t="shared" si="1"/>
        <v>444</v>
      </c>
      <c r="N11" s="4"/>
      <c r="O11" s="23" t="s">
        <v>21</v>
      </c>
      <c r="P11" s="23"/>
      <c r="Q11" s="8">
        <f>'住民基本台帳人口集計表'!Q11</f>
        <v>1</v>
      </c>
      <c r="R11" s="8">
        <f>SUM('住民基本台帳人口集計表'!R11,'外国人住民人口集計表'!R11)-'外国人住民人口集計表'!R11</f>
        <v>2</v>
      </c>
      <c r="S11" s="8">
        <f>SUM('住民基本台帳人口集計表'!S11,'外国人住民人口集計表'!S11)-'外国人住民人口集計表'!S11</f>
        <v>1</v>
      </c>
      <c r="T11" s="8">
        <f>SUM(R11+S11)</f>
        <v>3</v>
      </c>
    </row>
    <row r="12" spans="1:20" s="6" customFormat="1" ht="24">
      <c r="A12" s="23"/>
      <c r="B12" s="3" t="s">
        <v>7</v>
      </c>
      <c r="C12" s="8">
        <f>'住民基本台帳人口集計表'!C12</f>
        <v>315</v>
      </c>
      <c r="D12" s="8">
        <f>SUM('住民基本台帳人口集計表'!D12,'外国人住民人口集計表'!D12)-'外国人住民人口集計表'!D12</f>
        <v>303</v>
      </c>
      <c r="E12" s="8">
        <f>SUM('住民基本台帳人口集計表'!E12,'外国人住民人口集計表'!E12)-'外国人住民人口集計表'!E12</f>
        <v>338</v>
      </c>
      <c r="F12" s="8">
        <f t="shared" si="0"/>
        <v>641</v>
      </c>
      <c r="G12" s="4"/>
      <c r="H12" s="23" t="s">
        <v>13</v>
      </c>
      <c r="I12" s="23"/>
      <c r="J12" s="8">
        <f>'住民基本台帳人口集計表'!J12</f>
        <v>303</v>
      </c>
      <c r="K12" s="8">
        <f>SUM('住民基本台帳人口集計表'!K12,'外国人住民人口集計表'!K12)-'外国人住民人口集計表'!K12</f>
        <v>365</v>
      </c>
      <c r="L12" s="8">
        <f>SUM('住民基本台帳人口集計表'!L12,'外国人住民人口集計表'!L12)-'外国人住民人口集計表'!L12</f>
        <v>376</v>
      </c>
      <c r="M12" s="8">
        <f t="shared" si="1"/>
        <v>741</v>
      </c>
      <c r="N12" s="4"/>
      <c r="O12" s="23" t="s">
        <v>59</v>
      </c>
      <c r="P12" s="23"/>
      <c r="Q12" s="8">
        <f>SUM(Q9:Q11)</f>
        <v>238</v>
      </c>
      <c r="R12" s="8">
        <f>SUM(R9:R11)</f>
        <v>212</v>
      </c>
      <c r="S12" s="8">
        <f>SUM(S9:S11)</f>
        <v>262</v>
      </c>
      <c r="T12" s="8">
        <f>SUM(T9:T11)</f>
        <v>474</v>
      </c>
    </row>
    <row r="13" spans="1:20" s="6" customFormat="1" ht="24">
      <c r="A13" s="23" t="s">
        <v>53</v>
      </c>
      <c r="B13" s="3" t="s">
        <v>6</v>
      </c>
      <c r="C13" s="8">
        <f>'住民基本台帳人口集計表'!C13</f>
        <v>519</v>
      </c>
      <c r="D13" s="8">
        <f>SUM('住民基本台帳人口集計表'!D13,'外国人住民人口集計表'!D13)-'外国人住民人口集計表'!D13</f>
        <v>536</v>
      </c>
      <c r="E13" s="8">
        <f>SUM('住民基本台帳人口集計表'!E13,'外国人住民人口集計表'!E13)-'外国人住民人口集計表'!E13</f>
        <v>581</v>
      </c>
      <c r="F13" s="8">
        <f t="shared" si="0"/>
        <v>1117</v>
      </c>
      <c r="G13" s="4"/>
      <c r="H13" s="23" t="s">
        <v>46</v>
      </c>
      <c r="I13" s="3" t="s">
        <v>6</v>
      </c>
      <c r="J13" s="8">
        <f>'住民基本台帳人口集計表'!J13</f>
        <v>281</v>
      </c>
      <c r="K13" s="8">
        <f>SUM('住民基本台帳人口集計表'!K13,'外国人住民人口集計表'!K13)-'外国人住民人口集計表'!K13</f>
        <v>277</v>
      </c>
      <c r="L13" s="8">
        <f>SUM('住民基本台帳人口集計表'!L13,'外国人住民人口集計表'!L13)-'外国人住民人口集計表'!L13</f>
        <v>271</v>
      </c>
      <c r="M13" s="8">
        <f t="shared" si="1"/>
        <v>548</v>
      </c>
      <c r="N13" s="4"/>
      <c r="O13" s="23" t="s">
        <v>42</v>
      </c>
      <c r="P13" s="3" t="s">
        <v>6</v>
      </c>
      <c r="Q13" s="8">
        <f>'住民基本台帳人口集計表'!Q13</f>
        <v>280</v>
      </c>
      <c r="R13" s="8">
        <f>SUM('住民基本台帳人口集計表'!R13,'外国人住民人口集計表'!R13)-'外国人住民人口集計表'!R13</f>
        <v>231</v>
      </c>
      <c r="S13" s="8">
        <f>SUM('住民基本台帳人口集計表'!S13,'外国人住民人口集計表'!S13)-'外国人住民人口集計表'!S13</f>
        <v>311</v>
      </c>
      <c r="T13" s="8">
        <f aca="true" t="shared" si="2" ref="T13:T22">SUM(R13+S13)</f>
        <v>542</v>
      </c>
    </row>
    <row r="14" spans="1:20" s="6" customFormat="1" ht="24">
      <c r="A14" s="23"/>
      <c r="B14" s="3" t="s">
        <v>7</v>
      </c>
      <c r="C14" s="8">
        <f>'住民基本台帳人口集計表'!C14</f>
        <v>228</v>
      </c>
      <c r="D14" s="8">
        <f>SUM('住民基本台帳人口集計表'!D14,'外国人住民人口集計表'!D14)-'外国人住民人口集計表'!D14</f>
        <v>223</v>
      </c>
      <c r="E14" s="8">
        <f>SUM('住民基本台帳人口集計表'!E14,'外国人住民人口集計表'!E14)-'外国人住民人口集計表'!E14</f>
        <v>247</v>
      </c>
      <c r="F14" s="8">
        <f t="shared" si="0"/>
        <v>470</v>
      </c>
      <c r="G14" s="4"/>
      <c r="H14" s="23"/>
      <c r="I14" s="3" t="s">
        <v>7</v>
      </c>
      <c r="J14" s="8">
        <f>'住民基本台帳人口集計表'!J14</f>
        <v>182</v>
      </c>
      <c r="K14" s="8">
        <f>SUM('住民基本台帳人口集計表'!K14,'外国人住民人口集計表'!K14)-'外国人住民人口集計表'!K14</f>
        <v>169</v>
      </c>
      <c r="L14" s="8">
        <f>SUM('住民基本台帳人口集計表'!L14,'外国人住民人口集計表'!L14)-'外国人住民人口集計表'!L14</f>
        <v>193</v>
      </c>
      <c r="M14" s="8">
        <f t="shared" si="1"/>
        <v>362</v>
      </c>
      <c r="N14" s="4"/>
      <c r="O14" s="23"/>
      <c r="P14" s="3" t="s">
        <v>7</v>
      </c>
      <c r="Q14" s="8">
        <f>'住民基本台帳人口集計表'!Q14</f>
        <v>177</v>
      </c>
      <c r="R14" s="8">
        <f>SUM('住民基本台帳人口集計表'!R14,'外国人住民人口集計表'!R14)-'外国人住民人口集計表'!R14</f>
        <v>167</v>
      </c>
      <c r="S14" s="8">
        <f>SUM('住民基本台帳人口集計表'!S14,'外国人住民人口集計表'!S14)-'外国人住民人口集計表'!S14</f>
        <v>179</v>
      </c>
      <c r="T14" s="8">
        <f t="shared" si="2"/>
        <v>346</v>
      </c>
    </row>
    <row r="15" spans="1:20" s="6" customFormat="1" ht="24">
      <c r="A15" s="23" t="s">
        <v>54</v>
      </c>
      <c r="B15" s="3" t="s">
        <v>6</v>
      </c>
      <c r="C15" s="8">
        <f>'住民基本台帳人口集計表'!C15</f>
        <v>235</v>
      </c>
      <c r="D15" s="8">
        <f>SUM('住民基本台帳人口集計表'!D15,'外国人住民人口集計表'!D15)-'外国人住民人口集計表'!D15</f>
        <v>270</v>
      </c>
      <c r="E15" s="8">
        <f>SUM('住民基本台帳人口集計表'!E15,'外国人住民人口集計表'!E15)-'外国人住民人口集計表'!E15</f>
        <v>268</v>
      </c>
      <c r="F15" s="8">
        <f t="shared" si="0"/>
        <v>538</v>
      </c>
      <c r="G15" s="4"/>
      <c r="H15" s="17" t="s">
        <v>70</v>
      </c>
      <c r="I15" s="18"/>
      <c r="J15" s="8">
        <f>'住民基本台帳人口集計表'!J15</f>
        <v>199</v>
      </c>
      <c r="K15" s="8">
        <f>SUM('住民基本台帳人口集計表'!K15,'外国人住民人口集計表'!K15)-'外国人住民人口集計表'!K15</f>
        <v>360</v>
      </c>
      <c r="L15" s="8">
        <f>SUM('住民基本台帳人口集計表'!L15,'外国人住民人口集計表'!L15)-'外国人住民人口集計表'!L15</f>
        <v>334</v>
      </c>
      <c r="M15" s="8">
        <f>SUM(K15+L15)</f>
        <v>694</v>
      </c>
      <c r="N15" s="4"/>
      <c r="O15" s="23"/>
      <c r="P15" s="3" t="s">
        <v>8</v>
      </c>
      <c r="Q15" s="8">
        <f>'住民基本台帳人口集計表'!Q15</f>
        <v>291</v>
      </c>
      <c r="R15" s="8">
        <f>SUM('住民基本台帳人口集計表'!R15,'外国人住民人口集計表'!R15)-'外国人住民人口集計表'!R15</f>
        <v>267</v>
      </c>
      <c r="S15" s="8">
        <f>SUM('住民基本台帳人口集計表'!S15,'外国人住民人口集計表'!S15)-'外国人住民人口集計表'!S15</f>
        <v>305</v>
      </c>
      <c r="T15" s="8">
        <f t="shared" si="2"/>
        <v>572</v>
      </c>
    </row>
    <row r="16" spans="1:20" s="6" customFormat="1" ht="24">
      <c r="A16" s="23"/>
      <c r="B16" s="3" t="s">
        <v>7</v>
      </c>
      <c r="C16" s="8">
        <f>'住民基本台帳人口集計表'!C16</f>
        <v>175</v>
      </c>
      <c r="D16" s="8">
        <f>SUM('住民基本台帳人口集計表'!D16,'外国人住民人口集計表'!D16)-'外国人住民人口集計表'!D16</f>
        <v>201</v>
      </c>
      <c r="E16" s="8">
        <f>SUM('住民基本台帳人口集計表'!E16,'外国人住民人口集計表'!E16)-'外国人住民人口集計表'!E16</f>
        <v>211</v>
      </c>
      <c r="F16" s="8">
        <f t="shared" si="0"/>
        <v>412</v>
      </c>
      <c r="G16" s="4"/>
      <c r="H16" s="23" t="s">
        <v>47</v>
      </c>
      <c r="I16" s="3" t="s">
        <v>6</v>
      </c>
      <c r="J16" s="8">
        <f>'住民基本台帳人口集計表'!J16</f>
        <v>106</v>
      </c>
      <c r="K16" s="8">
        <f>SUM('住民基本台帳人口集計表'!K16,'外国人住民人口集計表'!K16)-'外国人住民人口集計表'!K16</f>
        <v>111</v>
      </c>
      <c r="L16" s="8">
        <f>SUM('住民基本台帳人口集計表'!L16,'外国人住民人口集計表'!L16)-'外国人住民人口集計表'!L16</f>
        <v>122</v>
      </c>
      <c r="M16" s="8">
        <f t="shared" si="1"/>
        <v>233</v>
      </c>
      <c r="N16" s="4"/>
      <c r="O16" s="23"/>
      <c r="P16" s="3" t="s">
        <v>9</v>
      </c>
      <c r="Q16" s="8">
        <f>'住民基本台帳人口集計表'!Q16</f>
        <v>346</v>
      </c>
      <c r="R16" s="8">
        <f>SUM('住民基本台帳人口集計表'!R16,'外国人住民人口集計表'!R16)-'外国人住民人口集計表'!R16</f>
        <v>235</v>
      </c>
      <c r="S16" s="8">
        <f>SUM('住民基本台帳人口集計表'!S16,'外国人住民人口集計表'!S16)-'外国人住民人口集計表'!S16</f>
        <v>295</v>
      </c>
      <c r="T16" s="8">
        <f t="shared" si="2"/>
        <v>530</v>
      </c>
    </row>
    <row r="17" spans="1:20" s="6" customFormat="1" ht="24">
      <c r="A17" s="23"/>
      <c r="B17" s="3" t="s">
        <v>8</v>
      </c>
      <c r="C17" s="8">
        <f>'住民基本台帳人口集計表'!C17</f>
        <v>181</v>
      </c>
      <c r="D17" s="8">
        <f>SUM('住民基本台帳人口集計表'!D17,'外国人住民人口集計表'!D17)-'外国人住民人口集計表'!D17</f>
        <v>197</v>
      </c>
      <c r="E17" s="8">
        <f>SUM('住民基本台帳人口集計表'!E17,'外国人住民人口集計表'!E17)-'外国人住民人口集計表'!E17</f>
        <v>202</v>
      </c>
      <c r="F17" s="8">
        <f t="shared" si="0"/>
        <v>399</v>
      </c>
      <c r="G17" s="4"/>
      <c r="H17" s="23"/>
      <c r="I17" s="3" t="s">
        <v>7</v>
      </c>
      <c r="J17" s="8">
        <f>'住民基本台帳人口集計表'!J17</f>
        <v>0</v>
      </c>
      <c r="K17" s="8">
        <f>SUM('住民基本台帳人口集計表'!K17,'外国人住民人口集計表'!K17)-'外国人住民人口集計表'!K17</f>
        <v>0</v>
      </c>
      <c r="L17" s="8">
        <f>SUM('住民基本台帳人口集計表'!L17,'外国人住民人口集計表'!L17)-'外国人住民人口集計表'!L17</f>
        <v>0</v>
      </c>
      <c r="M17" s="8">
        <f t="shared" si="1"/>
        <v>0</v>
      </c>
      <c r="N17" s="4"/>
      <c r="O17" s="23"/>
      <c r="P17" s="3" t="s">
        <v>22</v>
      </c>
      <c r="Q17" s="8">
        <f>'住民基本台帳人口集計表'!Q17</f>
        <v>235</v>
      </c>
      <c r="R17" s="8">
        <f>SUM('住民基本台帳人口集計表'!R17,'外国人住民人口集計表'!R17)-'外国人住民人口集計表'!R17</f>
        <v>247</v>
      </c>
      <c r="S17" s="8">
        <f>SUM('住民基本台帳人口集計表'!S17,'外国人住民人口集計表'!S17)-'外国人住民人口集計表'!S17</f>
        <v>268</v>
      </c>
      <c r="T17" s="8">
        <f t="shared" si="2"/>
        <v>515</v>
      </c>
    </row>
    <row r="18" spans="1:20" s="6" customFormat="1" ht="24">
      <c r="A18" s="23"/>
      <c r="B18" s="3" t="s">
        <v>9</v>
      </c>
      <c r="C18" s="8">
        <f>'住民基本台帳人口集計表'!C18</f>
        <v>162</v>
      </c>
      <c r="D18" s="8">
        <f>SUM('住民基本台帳人口集計表'!D18,'外国人住民人口集計表'!D18)-'外国人住民人口集計表'!D18</f>
        <v>178</v>
      </c>
      <c r="E18" s="8">
        <f>SUM('住民基本台帳人口集計表'!E18,'外国人住民人口集計表'!E18)-'外国人住民人口集計表'!E18</f>
        <v>189</v>
      </c>
      <c r="F18" s="8">
        <f t="shared" si="0"/>
        <v>367</v>
      </c>
      <c r="G18" s="4"/>
      <c r="H18" s="23" t="s">
        <v>48</v>
      </c>
      <c r="I18" s="3" t="s">
        <v>6</v>
      </c>
      <c r="J18" s="8">
        <f>'住民基本台帳人口集計表'!J18</f>
        <v>146</v>
      </c>
      <c r="K18" s="8">
        <f>SUM('住民基本台帳人口集計表'!K18,'外国人住民人口集計表'!K18)-'外国人住民人口集計表'!K18</f>
        <v>134</v>
      </c>
      <c r="L18" s="8">
        <f>SUM('住民基本台帳人口集計表'!L18,'外国人住民人口集計表'!L18)-'外国人住民人口集計表'!L18</f>
        <v>155</v>
      </c>
      <c r="M18" s="8">
        <f t="shared" si="1"/>
        <v>289</v>
      </c>
      <c r="N18" s="4"/>
      <c r="O18" s="23"/>
      <c r="P18" s="3" t="s">
        <v>23</v>
      </c>
      <c r="Q18" s="8">
        <f>'住民基本台帳人口集計表'!Q18</f>
        <v>186</v>
      </c>
      <c r="R18" s="8">
        <f>SUM('住民基本台帳人口集計表'!R18,'外国人住民人口集計表'!R18)-'外国人住民人口集計表'!R18</f>
        <v>196</v>
      </c>
      <c r="S18" s="8">
        <f>SUM('住民基本台帳人口集計表'!S18,'外国人住民人口集計表'!S18)-'外国人住民人口集計表'!S18</f>
        <v>222</v>
      </c>
      <c r="T18" s="8">
        <f t="shared" si="2"/>
        <v>418</v>
      </c>
    </row>
    <row r="19" spans="1:20" s="6" customFormat="1" ht="24">
      <c r="A19" s="23" t="s">
        <v>55</v>
      </c>
      <c r="B19" s="3" t="s">
        <v>6</v>
      </c>
      <c r="C19" s="8">
        <f>'住民基本台帳人口集計表'!C19</f>
        <v>183</v>
      </c>
      <c r="D19" s="8">
        <f>SUM('住民基本台帳人口集計表'!D19,'外国人住民人口集計表'!D19)-'外国人住民人口集計表'!D19</f>
        <v>174</v>
      </c>
      <c r="E19" s="8">
        <f>SUM('住民基本台帳人口集計表'!E19,'外国人住民人口集計表'!E19)-'外国人住民人口集計表'!E19</f>
        <v>179</v>
      </c>
      <c r="F19" s="8">
        <f t="shared" si="0"/>
        <v>353</v>
      </c>
      <c r="G19" s="4"/>
      <c r="H19" s="23"/>
      <c r="I19" s="3" t="s">
        <v>7</v>
      </c>
      <c r="J19" s="8">
        <f>'住民基本台帳人口集計表'!J19</f>
        <v>178</v>
      </c>
      <c r="K19" s="8">
        <f>SUM('住民基本台帳人口集計表'!K19,'外国人住民人口集計表'!K19)-'外国人住民人口集計表'!K19</f>
        <v>179</v>
      </c>
      <c r="L19" s="8">
        <f>SUM('住民基本台帳人口集計表'!L19,'外国人住民人口集計表'!L19)-'外国人住民人口集計表'!L19</f>
        <v>197</v>
      </c>
      <c r="M19" s="8">
        <f t="shared" si="1"/>
        <v>376</v>
      </c>
      <c r="N19" s="4"/>
      <c r="O19" s="23"/>
      <c r="P19" s="3" t="s">
        <v>24</v>
      </c>
      <c r="Q19" s="8">
        <f>'住民基本台帳人口集計表'!Q19</f>
        <v>184</v>
      </c>
      <c r="R19" s="8">
        <f>SUM('住民基本台帳人口集計表'!R19,'外国人住民人口集計表'!R19)-'外国人住民人口集計表'!R19</f>
        <v>176</v>
      </c>
      <c r="S19" s="8">
        <f>SUM('住民基本台帳人口集計表'!S19,'外国人住民人口集計表'!S19)-'外国人住民人口集計表'!S19</f>
        <v>199</v>
      </c>
      <c r="T19" s="8">
        <f t="shared" si="2"/>
        <v>375</v>
      </c>
    </row>
    <row r="20" spans="1:20" s="6" customFormat="1" ht="24">
      <c r="A20" s="23"/>
      <c r="B20" s="3" t="s">
        <v>7</v>
      </c>
      <c r="C20" s="8">
        <f>'住民基本台帳人口集計表'!C20</f>
        <v>246</v>
      </c>
      <c r="D20" s="8">
        <f>SUM('住民基本台帳人口集計表'!D20,'外国人住民人口集計表'!D20)-'外国人住民人口集計表'!D20</f>
        <v>297</v>
      </c>
      <c r="E20" s="8">
        <f>SUM('住民基本台帳人口集計表'!E20,'外国人住民人口集計表'!E20)-'外国人住民人口集計表'!E20</f>
        <v>285</v>
      </c>
      <c r="F20" s="8">
        <f t="shared" si="0"/>
        <v>582</v>
      </c>
      <c r="G20" s="4"/>
      <c r="H20" s="23"/>
      <c r="I20" s="3" t="s">
        <v>8</v>
      </c>
      <c r="J20" s="8">
        <f>'住民基本台帳人口集計表'!J20</f>
        <v>380</v>
      </c>
      <c r="K20" s="8">
        <f>SUM('住民基本台帳人口集計表'!K20,'外国人住民人口集計表'!K20)-'外国人住民人口集計表'!K20</f>
        <v>432</v>
      </c>
      <c r="L20" s="8">
        <f>SUM('住民基本台帳人口集計表'!L20,'外国人住民人口集計表'!L20)-'外国人住民人口集計表'!L20</f>
        <v>400</v>
      </c>
      <c r="M20" s="8">
        <f t="shared" si="1"/>
        <v>832</v>
      </c>
      <c r="N20" s="4"/>
      <c r="O20" s="23"/>
      <c r="P20" s="3" t="s">
        <v>25</v>
      </c>
      <c r="Q20" s="8">
        <f>'住民基本台帳人口集計表'!Q20</f>
        <v>190</v>
      </c>
      <c r="R20" s="8">
        <f>SUM('住民基本台帳人口集計表'!R20,'外国人住民人口集計表'!R20)-'外国人住民人口集計表'!R20</f>
        <v>219</v>
      </c>
      <c r="S20" s="8">
        <f>SUM('住民基本台帳人口集計表'!S20,'外国人住民人口集計表'!S20)-'外国人住民人口集計表'!S20</f>
        <v>234</v>
      </c>
      <c r="T20" s="8">
        <f t="shared" si="2"/>
        <v>453</v>
      </c>
    </row>
    <row r="21" spans="1:20" s="6" customFormat="1" ht="24">
      <c r="A21" s="23"/>
      <c r="B21" s="3" t="s">
        <v>8</v>
      </c>
      <c r="C21" s="8">
        <f>'住民基本台帳人口集計表'!C21</f>
        <v>415</v>
      </c>
      <c r="D21" s="8">
        <f>SUM('住民基本台帳人口集計表'!D21,'外国人住民人口集計表'!D21)-'外国人住民人口集計表'!D21</f>
        <v>432</v>
      </c>
      <c r="E21" s="8">
        <f>SUM('住民基本台帳人口集計表'!E21,'外国人住民人口集計表'!E21)-'外国人住民人口集計表'!E21</f>
        <v>424</v>
      </c>
      <c r="F21" s="8">
        <f t="shared" si="0"/>
        <v>856</v>
      </c>
      <c r="G21" s="4"/>
      <c r="H21" s="23" t="s">
        <v>49</v>
      </c>
      <c r="I21" s="3" t="s">
        <v>6</v>
      </c>
      <c r="J21" s="8">
        <f>'住民基本台帳人口集計表'!J21</f>
        <v>62</v>
      </c>
      <c r="K21" s="8">
        <f>SUM('住民基本台帳人口集計表'!K21,'外国人住民人口集計表'!K21)-'外国人住民人口集計表'!K21</f>
        <v>51</v>
      </c>
      <c r="L21" s="8">
        <f>SUM('住民基本台帳人口集計表'!L21,'外国人住民人口集計表'!L21)-'外国人住民人口集計表'!L21</f>
        <v>76</v>
      </c>
      <c r="M21" s="8">
        <f t="shared" si="1"/>
        <v>127</v>
      </c>
      <c r="N21" s="4"/>
      <c r="O21" s="23" t="s">
        <v>26</v>
      </c>
      <c r="P21" s="23"/>
      <c r="Q21" s="8">
        <f>'住民基本台帳人口集計表'!Q21</f>
        <v>58</v>
      </c>
      <c r="R21" s="8">
        <f>SUM('住民基本台帳人口集計表'!R21,'外国人住民人口集計表'!R21)-'外国人住民人口集計表'!R21</f>
        <v>54</v>
      </c>
      <c r="S21" s="8">
        <f>SUM('住民基本台帳人口集計表'!S21,'外国人住民人口集計表'!S21)-'外国人住民人口集計表'!S21</f>
        <v>60</v>
      </c>
      <c r="T21" s="8">
        <f t="shared" si="2"/>
        <v>114</v>
      </c>
    </row>
    <row r="22" spans="1:20" s="6" customFormat="1" ht="24">
      <c r="A22" s="23" t="s">
        <v>67</v>
      </c>
      <c r="B22" s="3" t="s">
        <v>6</v>
      </c>
      <c r="C22" s="8">
        <f>'住民基本台帳人口集計表'!C22</f>
        <v>208</v>
      </c>
      <c r="D22" s="8">
        <f>SUM('住民基本台帳人口集計表'!D22,'外国人住民人口集計表'!D22)-'外国人住民人口集計表'!D22</f>
        <v>192</v>
      </c>
      <c r="E22" s="8">
        <f>SUM('住民基本台帳人口集計表'!E22,'外国人住民人口集計表'!E22)-'外国人住民人口集計表'!E22</f>
        <v>218</v>
      </c>
      <c r="F22" s="8">
        <f t="shared" si="0"/>
        <v>410</v>
      </c>
      <c r="G22" s="4"/>
      <c r="H22" s="23"/>
      <c r="I22" s="3" t="s">
        <v>7</v>
      </c>
      <c r="J22" s="8">
        <f>'住民基本台帳人口集計表'!J22</f>
        <v>15</v>
      </c>
      <c r="K22" s="8">
        <f>SUM('住民基本台帳人口集計表'!K22,'外国人住民人口集計表'!K22)-'外国人住民人口集計表'!K22</f>
        <v>13</v>
      </c>
      <c r="L22" s="8">
        <f>SUM('住民基本台帳人口集計表'!L22,'外国人住民人口集計表'!L22)-'外国人住民人口集計表'!L22</f>
        <v>13</v>
      </c>
      <c r="M22" s="8">
        <f t="shared" si="1"/>
        <v>26</v>
      </c>
      <c r="N22" s="4"/>
      <c r="O22" s="23" t="s">
        <v>27</v>
      </c>
      <c r="P22" s="23"/>
      <c r="Q22" s="8">
        <f>'住民基本台帳人口集計表'!Q22</f>
        <v>139</v>
      </c>
      <c r="R22" s="8">
        <f>SUM('住民基本台帳人口集計表'!R22,'外国人住民人口集計表'!R22)-'外国人住民人口集計表'!R22</f>
        <v>129</v>
      </c>
      <c r="S22" s="8">
        <f>SUM('住民基本台帳人口集計表'!S22,'外国人住民人口集計表'!S22)-'外国人住民人口集計表'!S22</f>
        <v>132</v>
      </c>
      <c r="T22" s="8">
        <f t="shared" si="2"/>
        <v>261</v>
      </c>
    </row>
    <row r="23" spans="1:20" s="6" customFormat="1" ht="24">
      <c r="A23" s="23"/>
      <c r="B23" s="3" t="s">
        <v>7</v>
      </c>
      <c r="C23" s="8">
        <f>'住民基本台帳人口集計表'!C23</f>
        <v>472</v>
      </c>
      <c r="D23" s="8">
        <f>SUM('住民基本台帳人口集計表'!D23,'外国人住民人口集計表'!D23)-'外国人住民人口集計表'!D23</f>
        <v>488</v>
      </c>
      <c r="E23" s="8">
        <f>SUM('住民基本台帳人口集計表'!E23,'外国人住民人口集計表'!E23)-'外国人住民人口集計表'!E23</f>
        <v>429</v>
      </c>
      <c r="F23" s="8">
        <f t="shared" si="0"/>
        <v>917</v>
      </c>
      <c r="G23" s="4"/>
      <c r="H23" s="23" t="s">
        <v>66</v>
      </c>
      <c r="I23" s="23"/>
      <c r="J23" s="8">
        <f>'住民基本台帳人口集計表'!J23</f>
        <v>108</v>
      </c>
      <c r="K23" s="8">
        <f>SUM('住民基本台帳人口集計表'!K23,'外国人住民人口集計表'!K23)-'外国人住民人口集計表'!K23</f>
        <v>100</v>
      </c>
      <c r="L23" s="8">
        <f>SUM('住民基本台帳人口集計表'!L23,'外国人住民人口集計表'!L23)-'外国人住民人口集計表'!L23</f>
        <v>110</v>
      </c>
      <c r="M23" s="8">
        <f t="shared" si="1"/>
        <v>210</v>
      </c>
      <c r="N23" s="4"/>
      <c r="O23" s="23" t="s">
        <v>60</v>
      </c>
      <c r="P23" s="23"/>
      <c r="Q23" s="8">
        <f>SUM(Q13:Q22)</f>
        <v>2086</v>
      </c>
      <c r="R23" s="8">
        <f>SUM(R13:R22)</f>
        <v>1921</v>
      </c>
      <c r="S23" s="8">
        <f>SUM(S13:S22)</f>
        <v>2205</v>
      </c>
      <c r="T23" s="8">
        <f>SUM(T13:T22)</f>
        <v>4126</v>
      </c>
    </row>
    <row r="24" spans="1:20" s="6" customFormat="1" ht="24">
      <c r="A24" s="23"/>
      <c r="B24" s="3" t="s">
        <v>8</v>
      </c>
      <c r="C24" s="8">
        <f>'住民基本台帳人口集計表'!C24</f>
        <v>417</v>
      </c>
      <c r="D24" s="8">
        <f>SUM('住民基本台帳人口集計表'!D24,'外国人住民人口集計表'!D24)-'外国人住民人口集計表'!D24</f>
        <v>464</v>
      </c>
      <c r="E24" s="8">
        <f>SUM('住民基本台帳人口集計表'!E24,'外国人住民人口集計表'!E24)-'外国人住民人口集計表'!E24</f>
        <v>406</v>
      </c>
      <c r="F24" s="8">
        <f t="shared" si="0"/>
        <v>870</v>
      </c>
      <c r="G24" s="4"/>
      <c r="H24" s="23" t="s">
        <v>14</v>
      </c>
      <c r="I24" s="23"/>
      <c r="J24" s="8">
        <f>'住民基本台帳人口集計表'!J24</f>
        <v>151</v>
      </c>
      <c r="K24" s="8">
        <f>SUM('住民基本台帳人口集計表'!K24,'外国人住民人口集計表'!K24)-'外国人住民人口集計表'!K24</f>
        <v>146</v>
      </c>
      <c r="L24" s="8">
        <f>SUM('住民基本台帳人口集計表'!L24,'外国人住民人口集計表'!L24)-'外国人住民人口集計表'!L24</f>
        <v>167</v>
      </c>
      <c r="M24" s="8">
        <f t="shared" si="1"/>
        <v>313</v>
      </c>
      <c r="N24" s="4"/>
      <c r="O24" s="23" t="s">
        <v>28</v>
      </c>
      <c r="P24" s="3" t="s">
        <v>29</v>
      </c>
      <c r="Q24" s="8">
        <f>'住民基本台帳人口集計表'!Q24</f>
        <v>106</v>
      </c>
      <c r="R24" s="8">
        <f>SUM('住民基本台帳人口集計表'!R24,'外国人住民人口集計表'!R24)-'外国人住民人口集計表'!R24</f>
        <v>87</v>
      </c>
      <c r="S24" s="8">
        <f>SUM('住民基本台帳人口集計表'!S24,'外国人住民人口集計表'!S24)-'外国人住民人口集計表'!S24</f>
        <v>98</v>
      </c>
      <c r="T24" s="8">
        <f aca="true" t="shared" si="3" ref="T24:T29">SUM(R24+S24)</f>
        <v>185</v>
      </c>
    </row>
    <row r="25" spans="1:20" s="6" customFormat="1" ht="24">
      <c r="A25" s="23" t="s">
        <v>56</v>
      </c>
      <c r="B25" s="3" t="s">
        <v>6</v>
      </c>
      <c r="C25" s="8">
        <f>'住民基本台帳人口集計表'!C25</f>
        <v>234</v>
      </c>
      <c r="D25" s="8">
        <f>SUM('住民基本台帳人口集計表'!D25,'外国人住民人口集計表'!D25)-'外国人住民人口集計表'!D25</f>
        <v>235</v>
      </c>
      <c r="E25" s="8">
        <f>SUM('住民基本台帳人口集計表'!E25,'外国人住民人口集計表'!E25)-'外国人住民人口集計表'!E25</f>
        <v>234</v>
      </c>
      <c r="F25" s="8">
        <f t="shared" si="0"/>
        <v>469</v>
      </c>
      <c r="G25" s="4"/>
      <c r="H25" s="23" t="s">
        <v>15</v>
      </c>
      <c r="I25" s="23"/>
      <c r="J25" s="8">
        <f>'住民基本台帳人口集計表'!J25</f>
        <v>135</v>
      </c>
      <c r="K25" s="8">
        <f>SUM('住民基本台帳人口集計表'!K25,'外国人住民人口集計表'!K25)-'外国人住民人口集計表'!K25</f>
        <v>141</v>
      </c>
      <c r="L25" s="8">
        <f>SUM('住民基本台帳人口集計表'!L25,'外国人住民人口集計表'!L25)-'外国人住民人口集計表'!L25</f>
        <v>137</v>
      </c>
      <c r="M25" s="8">
        <f t="shared" si="1"/>
        <v>278</v>
      </c>
      <c r="N25" s="4"/>
      <c r="O25" s="23"/>
      <c r="P25" s="3" t="s">
        <v>30</v>
      </c>
      <c r="Q25" s="8">
        <f>'住民基本台帳人口集計表'!Q25</f>
        <v>61</v>
      </c>
      <c r="R25" s="8">
        <f>SUM('住民基本台帳人口集計表'!R25,'外国人住民人口集計表'!R25)-'外国人住民人口集計表'!R25</f>
        <v>56</v>
      </c>
      <c r="S25" s="8">
        <f>SUM('住民基本台帳人口集計表'!S25,'外国人住民人口集計表'!S25)-'外国人住民人口集計表'!S25</f>
        <v>63</v>
      </c>
      <c r="T25" s="8">
        <f t="shared" si="3"/>
        <v>119</v>
      </c>
    </row>
    <row r="26" spans="1:20" s="6" customFormat="1" ht="24">
      <c r="A26" s="23"/>
      <c r="B26" s="3" t="s">
        <v>7</v>
      </c>
      <c r="C26" s="8">
        <f>'住民基本台帳人口集計表'!C26</f>
        <v>19</v>
      </c>
      <c r="D26" s="8">
        <f>SUM('住民基本台帳人口集計表'!D26,'外国人住民人口集計表'!D26)-'外国人住民人口集計表'!D26</f>
        <v>17</v>
      </c>
      <c r="E26" s="8">
        <f>SUM('住民基本台帳人口集計表'!E26,'外国人住民人口集計表'!E26)-'外国人住民人口集計表'!E26</f>
        <v>17</v>
      </c>
      <c r="F26" s="8">
        <f t="shared" si="0"/>
        <v>34</v>
      </c>
      <c r="G26" s="4"/>
      <c r="H26" s="23" t="s">
        <v>38</v>
      </c>
      <c r="I26" s="23"/>
      <c r="J26" s="8">
        <f>'住民基本台帳人口集計表'!J26</f>
        <v>62</v>
      </c>
      <c r="K26" s="8">
        <f>SUM('住民基本台帳人口集計表'!K26,'外国人住民人口集計表'!K26)-'外国人住民人口集計表'!K26</f>
        <v>55</v>
      </c>
      <c r="L26" s="8">
        <f>SUM('住民基本台帳人口集計表'!L26,'外国人住民人口集計表'!L26)-'外国人住民人口集計表'!L26</f>
        <v>58</v>
      </c>
      <c r="M26" s="8">
        <f t="shared" si="1"/>
        <v>113</v>
      </c>
      <c r="N26" s="4"/>
      <c r="O26" s="23"/>
      <c r="P26" s="3" t="s">
        <v>31</v>
      </c>
      <c r="Q26" s="8">
        <f>'住民基本台帳人口集計表'!Q26</f>
        <v>46</v>
      </c>
      <c r="R26" s="8">
        <f>SUM('住民基本台帳人口集計表'!R26,'外国人住民人口集計表'!R26)-'外国人住民人口集計表'!R26</f>
        <v>39</v>
      </c>
      <c r="S26" s="8">
        <f>SUM('住民基本台帳人口集計表'!S26,'外国人住民人口集計表'!S26)-'外国人住民人口集計表'!S26</f>
        <v>45</v>
      </c>
      <c r="T26" s="8">
        <f t="shared" si="3"/>
        <v>84</v>
      </c>
    </row>
    <row r="27" spans="1:20" s="6" customFormat="1" ht="24">
      <c r="A27" s="3"/>
      <c r="B27" s="3" t="s">
        <v>8</v>
      </c>
      <c r="C27" s="8">
        <f>'住民基本台帳人口集計表'!C27</f>
        <v>0</v>
      </c>
      <c r="D27" s="8">
        <f>SUM('住民基本台帳人口集計表'!D27,'外国人住民人口集計表'!D27)-'外国人住民人口集計表'!D27</f>
        <v>0</v>
      </c>
      <c r="E27" s="8">
        <f>SUM('住民基本台帳人口集計表'!E27,'外国人住民人口集計表'!E27)-'外国人住民人口集計表'!E27</f>
        <v>0</v>
      </c>
      <c r="F27" s="8">
        <f t="shared" si="0"/>
        <v>0</v>
      </c>
      <c r="G27" s="4"/>
      <c r="H27" s="23" t="s">
        <v>16</v>
      </c>
      <c r="I27" s="23"/>
      <c r="J27" s="8">
        <f>'住民基本台帳人口集計表'!J27</f>
        <v>4</v>
      </c>
      <c r="K27" s="8">
        <f>SUM('住民基本台帳人口集計表'!K27,'外国人住民人口集計表'!K27)-'外国人住民人口集計表'!K27</f>
        <v>3</v>
      </c>
      <c r="L27" s="8">
        <f>SUM('住民基本台帳人口集計表'!L27,'外国人住民人口集計表'!L27)-'外国人住民人口集計表'!L27</f>
        <v>3</v>
      </c>
      <c r="M27" s="8">
        <f t="shared" si="1"/>
        <v>6</v>
      </c>
      <c r="N27" s="4"/>
      <c r="O27" s="23"/>
      <c r="P27" s="3" t="s">
        <v>32</v>
      </c>
      <c r="Q27" s="8">
        <f>'住民基本台帳人口集計表'!Q27</f>
        <v>11</v>
      </c>
      <c r="R27" s="8">
        <f>SUM('住民基本台帳人口集計表'!R27,'外国人住民人口集計表'!R27)-'外国人住民人口集計表'!R27</f>
        <v>8</v>
      </c>
      <c r="S27" s="8">
        <f>SUM('住民基本台帳人口集計表'!S27,'外国人住民人口集計表'!S27)-'外国人住民人口集計表'!S27</f>
        <v>11</v>
      </c>
      <c r="T27" s="8">
        <f t="shared" si="3"/>
        <v>19</v>
      </c>
    </row>
    <row r="28" spans="1:20" s="6" customFormat="1" ht="24">
      <c r="A28" s="3" t="s">
        <v>57</v>
      </c>
      <c r="B28" s="3"/>
      <c r="C28" s="8">
        <f>'住民基本台帳人口集計表'!C28</f>
        <v>244</v>
      </c>
      <c r="D28" s="8">
        <f>SUM('住民基本台帳人口集計表'!D28,'外国人住民人口集計表'!D28)-'外国人住民人口集計表'!D28</f>
        <v>240</v>
      </c>
      <c r="E28" s="8">
        <f>SUM('住民基本台帳人口集計表'!E28,'外国人住民人口集計表'!E28)-'外国人住民人口集計表'!E28</f>
        <v>251</v>
      </c>
      <c r="F28" s="8">
        <f t="shared" si="0"/>
        <v>491</v>
      </c>
      <c r="G28" s="4"/>
      <c r="H28" s="23" t="s">
        <v>39</v>
      </c>
      <c r="I28" s="23"/>
      <c r="J28" s="8">
        <f>'住民基本台帳人口集計表'!J28</f>
        <v>22</v>
      </c>
      <c r="K28" s="8">
        <f>SUM('住民基本台帳人口集計表'!K28,'外国人住民人口集計表'!K28)-'外国人住民人口集計表'!K28</f>
        <v>18</v>
      </c>
      <c r="L28" s="8">
        <f>SUM('住民基本台帳人口集計表'!L28,'外国人住民人口集計表'!L28)-'外国人住民人口集計表'!L28</f>
        <v>18</v>
      </c>
      <c r="M28" s="8">
        <f t="shared" si="1"/>
        <v>36</v>
      </c>
      <c r="N28" s="4"/>
      <c r="O28" s="23"/>
      <c r="P28" s="3" t="s">
        <v>33</v>
      </c>
      <c r="Q28" s="8">
        <f>'住民基本台帳人口集計表'!Q28</f>
        <v>16</v>
      </c>
      <c r="R28" s="8">
        <f>SUM('住民基本台帳人口集計表'!R28,'外国人住民人口集計表'!R28)-'外国人住民人口集計表'!R28</f>
        <v>19</v>
      </c>
      <c r="S28" s="8">
        <f>SUM('住民基本台帳人口集計表'!S28,'外国人住民人口集計表'!S28)-'外国人住民人口集計表'!S28</f>
        <v>14</v>
      </c>
      <c r="T28" s="8">
        <f t="shared" si="3"/>
        <v>33</v>
      </c>
    </row>
    <row r="29" spans="1:20" s="6" customFormat="1" ht="24">
      <c r="A29" s="25" t="s">
        <v>10</v>
      </c>
      <c r="B29" s="23"/>
      <c r="C29" s="8">
        <f>'住民基本台帳人口集計表'!C29</f>
        <v>0</v>
      </c>
      <c r="D29" s="8">
        <f>SUM('住民基本台帳人口集計表'!D29,'外国人住民人口集計表'!D29)-'外国人住民人口集計表'!D29</f>
        <v>0</v>
      </c>
      <c r="E29" s="8">
        <f>SUM('住民基本台帳人口集計表'!E29,'外国人住民人口集計表'!E29)-'外国人住民人口集計表'!E29</f>
        <v>0</v>
      </c>
      <c r="F29" s="8">
        <f t="shared" si="0"/>
        <v>0</v>
      </c>
      <c r="G29" s="4"/>
      <c r="H29" s="23" t="s">
        <v>40</v>
      </c>
      <c r="I29" s="23"/>
      <c r="J29" s="8">
        <f>'住民基本台帳人口集計表'!J29</f>
        <v>34</v>
      </c>
      <c r="K29" s="8">
        <f>SUM('住民基本台帳人口集計表'!K29,'外国人住民人口集計表'!K29)-'外国人住民人口集計表'!K29</f>
        <v>34</v>
      </c>
      <c r="L29" s="8">
        <f>SUM('住民基本台帳人口集計表'!L29,'外国人住民人口集計表'!L29)-'外国人住民人口集計表'!L29</f>
        <v>33</v>
      </c>
      <c r="M29" s="8">
        <f t="shared" si="1"/>
        <v>67</v>
      </c>
      <c r="N29" s="4"/>
      <c r="O29" s="23"/>
      <c r="P29" s="3" t="s">
        <v>34</v>
      </c>
      <c r="Q29" s="8">
        <f>'住民基本台帳人口集計表'!Q29</f>
        <v>17</v>
      </c>
      <c r="R29" s="8">
        <f>SUM('住民基本台帳人口集計表'!R29,'外国人住民人口集計表'!R29)-'外国人住民人口集計表'!R29</f>
        <v>12</v>
      </c>
      <c r="S29" s="8">
        <f>SUM('住民基本台帳人口集計表'!S29,'外国人住民人口集計表'!S29)-'外国人住民人口集計表'!S29</f>
        <v>11</v>
      </c>
      <c r="T29" s="8">
        <f t="shared" si="3"/>
        <v>23</v>
      </c>
    </row>
    <row r="30" spans="1:20" s="6" customFormat="1" ht="24.75" thickBot="1">
      <c r="A30" s="23" t="s">
        <v>11</v>
      </c>
      <c r="B30" s="23"/>
      <c r="C30" s="8">
        <f>'住民基本台帳人口集計表'!C30</f>
        <v>0</v>
      </c>
      <c r="D30" s="8">
        <f>SUM('住民基本台帳人口集計表'!D30,'外国人住民人口集計表'!D30)-'外国人住民人口集計表'!D30</f>
        <v>0</v>
      </c>
      <c r="E30" s="8">
        <f>SUM('住民基本台帳人口集計表'!E30,'外国人住民人口集計表'!E30)-'外国人住民人口集計表'!E30</f>
        <v>0</v>
      </c>
      <c r="F30" s="8">
        <f t="shared" si="0"/>
        <v>0</v>
      </c>
      <c r="G30" s="4"/>
      <c r="H30" s="23" t="s">
        <v>41</v>
      </c>
      <c r="I30" s="23"/>
      <c r="J30" s="8">
        <f>'住民基本台帳人口集計表'!J30</f>
        <v>0</v>
      </c>
      <c r="K30" s="8">
        <f>SUM('住民基本台帳人口集計表'!K30,'外国人住民人口集計表'!K30)-'外国人住民人口集計表'!K30</f>
        <v>0</v>
      </c>
      <c r="L30" s="8">
        <f>SUM('住民基本台帳人口集計表'!L30,'外国人住民人口集計表'!L30)-'外国人住民人口集計表'!L30</f>
        <v>0</v>
      </c>
      <c r="M30" s="8">
        <f t="shared" si="1"/>
        <v>0</v>
      </c>
      <c r="N30" s="4"/>
      <c r="O30" s="27" t="s">
        <v>61</v>
      </c>
      <c r="P30" s="27"/>
      <c r="Q30" s="13">
        <f>SUM(Q24:Q29)</f>
        <v>257</v>
      </c>
      <c r="R30" s="13">
        <f>SUM(R24:R29)</f>
        <v>221</v>
      </c>
      <c r="S30" s="13">
        <f>SUM(S24:S29)</f>
        <v>242</v>
      </c>
      <c r="T30" s="13">
        <f>SUM(T24:T29)</f>
        <v>463</v>
      </c>
    </row>
    <row r="31" spans="1:20" s="6" customFormat="1" ht="24.75" thickTop="1">
      <c r="A31" s="23" t="s">
        <v>62</v>
      </c>
      <c r="B31" s="23"/>
      <c r="C31" s="8">
        <f>SUM(C5:C30)</f>
        <v>6466</v>
      </c>
      <c r="D31" s="8">
        <f>SUM(D5:D30)</f>
        <v>6777</v>
      </c>
      <c r="E31" s="8">
        <f>SUM(E5:E30)</f>
        <v>6929</v>
      </c>
      <c r="F31" s="8">
        <f>SUM(F5:F30)</f>
        <v>13706</v>
      </c>
      <c r="G31" s="9"/>
      <c r="H31" s="23" t="s">
        <v>17</v>
      </c>
      <c r="I31" s="23"/>
      <c r="J31" s="8">
        <f>'住民基本台帳人口集計表'!J31</f>
        <v>22</v>
      </c>
      <c r="K31" s="8">
        <f>SUM('住民基本台帳人口集計表'!K31,'外国人住民人口集計表'!K31)-'外国人住民人口集計表'!K31</f>
        <v>18</v>
      </c>
      <c r="L31" s="8">
        <f>SUM('住民基本台帳人口集計表'!L31,'外国人住民人口集計表'!L31)-'外国人住民人口集計表'!L31</f>
        <v>20</v>
      </c>
      <c r="M31" s="8">
        <f t="shared" si="1"/>
        <v>38</v>
      </c>
      <c r="N31" s="9"/>
      <c r="O31" s="16" t="s">
        <v>63</v>
      </c>
      <c r="P31" s="16"/>
      <c r="Q31" s="12">
        <f>SUM(C31+Q8+Q12+Q23+Q30)</f>
        <v>12792</v>
      </c>
      <c r="R31" s="12">
        <f>SUM(D31+R8+R12+R23+R30)</f>
        <v>13153</v>
      </c>
      <c r="S31" s="12">
        <f>SUM(E31+S8+S12+S23+S30)</f>
        <v>13801</v>
      </c>
      <c r="T31" s="12">
        <f>SUM(F31+T8+T12+T23+T30)</f>
        <v>26954</v>
      </c>
    </row>
  </sheetData>
  <sheetProtection/>
  <mergeCells count="57">
    <mergeCell ref="Q2:S2"/>
    <mergeCell ref="O30:P30"/>
    <mergeCell ref="A31:B31"/>
    <mergeCell ref="O5:P5"/>
    <mergeCell ref="H28:I28"/>
    <mergeCell ref="H29:I29"/>
    <mergeCell ref="H30:I30"/>
    <mergeCell ref="A30:B30"/>
    <mergeCell ref="H31:I31"/>
    <mergeCell ref="A29:B29"/>
    <mergeCell ref="A8:A10"/>
    <mergeCell ref="O9:O10"/>
    <mergeCell ref="H9:I9"/>
    <mergeCell ref="O8:P8"/>
    <mergeCell ref="O31:P31"/>
    <mergeCell ref="O22:P22"/>
    <mergeCell ref="H12:I12"/>
    <mergeCell ref="O13:O20"/>
    <mergeCell ref="O21:P21"/>
    <mergeCell ref="H15:I15"/>
    <mergeCell ref="O12:P12"/>
    <mergeCell ref="O11:P11"/>
    <mergeCell ref="O7:P7"/>
    <mergeCell ref="H3:I3"/>
    <mergeCell ref="K3:M3"/>
    <mergeCell ref="O3:P3"/>
    <mergeCell ref="H5:H8"/>
    <mergeCell ref="Q3:Q4"/>
    <mergeCell ref="R3:T3"/>
    <mergeCell ref="A11:A12"/>
    <mergeCell ref="J3:J4"/>
    <mergeCell ref="O6:P6"/>
    <mergeCell ref="O4:P4"/>
    <mergeCell ref="A4:B4"/>
    <mergeCell ref="H4:I4"/>
    <mergeCell ref="A3:B3"/>
    <mergeCell ref="C3:C4"/>
    <mergeCell ref="D3:F3"/>
    <mergeCell ref="A13:A14"/>
    <mergeCell ref="H13:H14"/>
    <mergeCell ref="A15:A18"/>
    <mergeCell ref="H16:H17"/>
    <mergeCell ref="H18:H20"/>
    <mergeCell ref="A19:A21"/>
    <mergeCell ref="H21:H22"/>
    <mergeCell ref="H10:H11"/>
    <mergeCell ref="A5:A7"/>
    <mergeCell ref="A1:T1"/>
    <mergeCell ref="A22:A24"/>
    <mergeCell ref="H23:I23"/>
    <mergeCell ref="O24:O29"/>
    <mergeCell ref="A25:A26"/>
    <mergeCell ref="O23:P23"/>
    <mergeCell ref="H24:I24"/>
    <mergeCell ref="H25:I25"/>
    <mergeCell ref="H26:I26"/>
    <mergeCell ref="H27:I27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1" r:id="rId1"/>
  <ignoredErrors>
    <ignoredError sqref="T12 T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000931 井原 文恵</cp:lastModifiedBy>
  <cp:lastPrinted>2018-06-04T01:43:14Z</cp:lastPrinted>
  <dcterms:created xsi:type="dcterms:W3CDTF">2004-10-06T23:37:25Z</dcterms:created>
  <dcterms:modified xsi:type="dcterms:W3CDTF">2019-03-29T11:17:41Z</dcterms:modified>
  <cp:category/>
  <cp:version/>
  <cp:contentType/>
  <cp:contentStatus/>
</cp:coreProperties>
</file>